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Team Wertung 2023" sheetId="1" state="visible" r:id="rId2"/>
    <sheet name="Team Punkte System" sheetId="2" state="visible" r:id="rId3"/>
    <sheet name="Individuale Ranking 2023" sheetId="3" state="visible" r:id="rId4"/>
    <sheet name="Runde 4-1 Bad Sauerbrunn 7 Ok" sheetId="4" state="visible" r:id="rId5"/>
    <sheet name="Runde 20 August Lassee" sheetId="5" state="visible" r:id="rId6"/>
    <sheet name="Runde 1 juli 2023 Neusiedl" sheetId="6" state="visible" r:id="rId7"/>
    <sheet name="Runde 13 Mai 2023 Augarten" sheetId="7" state="visible" r:id="rId8"/>
  </sheets>
  <definedNames>
    <definedName function="false" hidden="false" localSheetId="6" name="_xlnm.Print_Area" vbProcedure="false">'Runde 13 Mai 2023 Augarten'!$B$1:$N$32</definedName>
    <definedName function="false" hidden="false" name="FaktA" vbProcedure="false">188</definedName>
    <definedName function="false" hidden="false" name="FaktB" vbProcedure="false">135</definedName>
    <definedName function="false" hidden="false" name="FaktC" vbProcedure="false">-0.3</definedName>
    <definedName function="false" hidden="false" name="HTML_1" vbProcedure="false">'Runde 13 Mai 2023 Augarten'!$A$2:$L$31</definedName>
    <definedName function="false" hidden="false" name="HTML_all" vbProcedure="false">'Runde 13 Mai 2023 Augarten'!$A$1:$L$34</definedName>
    <definedName function="false" hidden="false" name="HTML_tables" vbProcedure="false">'Runde 13 Mai 2023 Augarten'!$A$1:$A$1</definedName>
    <definedName function="false" hidden="false" name="MinPkt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<sst xmlns="http://schemas.openxmlformats.org/spreadsheetml/2006/main" count="1005" uniqueCount="662">
  <si>
    <t xml:space="preserve">Nr.</t>
  </si>
  <si>
    <t xml:space="preserve">Verein /SG</t>
  </si>
  <si>
    <t xml:space="preserve">Runde 2</t>
  </si>
  <si>
    <t xml:space="preserve">Runde 3</t>
  </si>
  <si>
    <t xml:space="preserve">Runde 4</t>
  </si>
  <si>
    <t xml:space="preserve">Runde 1</t>
  </si>
  <si>
    <t xml:space="preserve">Total</t>
  </si>
  <si>
    <t xml:space="preserve">Rank</t>
  </si>
  <si>
    <t xml:space="preserve">13 mai 
Augarten</t>
  </si>
  <si>
    <t xml:space="preserve">1 Juli 
Neusiedl</t>
  </si>
  <si>
    <t xml:space="preserve">20 Aug
Lassee</t>
  </si>
  <si>
    <t xml:space="preserve">8 Okt.
Bad Sauer.</t>
  </si>
  <si>
    <t xml:space="preserve">End</t>
  </si>
  <si>
    <t xml:space="preserve">HAP</t>
  </si>
  <si>
    <t xml:space="preserve">WSC</t>
  </si>
  <si>
    <t xml:space="preserve">SILVER</t>
  </si>
  <si>
    <t xml:space="preserve">PVN</t>
  </si>
  <si>
    <t xml:space="preserve">ARARAT</t>
  </si>
  <si>
    <t xml:space="preserve">GEMISCHTER SATZ</t>
  </si>
  <si>
    <t xml:space="preserve">BCL</t>
  </si>
  <si>
    <t xml:space="preserve">Foellig Hoppers</t>
  </si>
  <si>
    <t xml:space="preserve">PPW</t>
  </si>
  <si>
    <t xml:space="preserve">VIENNE ACCUEIL</t>
  </si>
  <si>
    <t xml:space="preserve">BOKU</t>
  </si>
  <si>
    <t xml:space="preserve">EGOL / Wolkersdorf</t>
  </si>
  <si>
    <t xml:space="preserve">Nicht vergeben </t>
  </si>
  <si>
    <t xml:space="preserve">Total/check</t>
  </si>
  <si>
    <t xml:space="preserve">Team Bewertung </t>
  </si>
  <si>
    <t xml:space="preserve">1.Platz: 40 Punkte</t>
  </si>
  <si>
    <t xml:space="preserve">2.Platz: 35 Punkte</t>
  </si>
  <si>
    <t xml:space="preserve">3.Platz: 30 Punkte</t>
  </si>
  <si>
    <t xml:space="preserve">4.Platz: 26 Punkte</t>
  </si>
  <si>
    <t xml:space="preserve">5.Platz: 22 Punkte</t>
  </si>
  <si>
    <t xml:space="preserve">6.Platz: 18 Punkte</t>
  </si>
  <si>
    <t xml:space="preserve">7.Platz: 16 Punkte</t>
  </si>
  <si>
    <t xml:space="preserve">8.Platz: 14 Punkte</t>
  </si>
  <si>
    <t xml:space="preserve">9.Platz: 12 Punkte</t>
  </si>
  <si>
    <t xml:space="preserve">10.Platz: 10 Punkte</t>
  </si>
  <si>
    <t xml:space="preserve">11.Platz: 8 Punkte</t>
  </si>
  <si>
    <t xml:space="preserve">12.Platz: 6 Punkte</t>
  </si>
  <si>
    <t xml:space="preserve">13.Platz: 4 Punkte</t>
  </si>
  <si>
    <t xml:space="preserve"> 14.Platz: 3 Punkte</t>
  </si>
  <si>
    <t xml:space="preserve">15.Platz: 2 Punkte</t>
  </si>
  <si>
    <t xml:space="preserve">16.Platz: 1 Punkt</t>
  </si>
  <si>
    <t xml:space="preserve">Max 2 Teams sammeln Punkte per Runde für die selbe SG/Club</t>
  </si>
  <si>
    <t xml:space="preserve">Namen </t>
  </si>
  <si>
    <t xml:space="preserve">R1</t>
  </si>
  <si>
    <t xml:space="preserve">R2</t>
  </si>
  <si>
    <t xml:space="preserve">R3</t>
  </si>
  <si>
    <t xml:space="preserve">R4</t>
  </si>
  <si>
    <t xml:space="preserve">MAJNARIC, Bruno</t>
  </si>
  <si>
    <t xml:space="preserve">SUCQUET, Jean</t>
  </si>
  <si>
    <t xml:space="preserve">JEROMEL, Thomas</t>
  </si>
  <si>
    <t xml:space="preserve">MARX, Regina</t>
  </si>
  <si>
    <t xml:space="preserve">BISCHOF-HORAK, Michael</t>
  </si>
  <si>
    <t xml:space="preserve">ERHART, Rainer</t>
  </si>
  <si>
    <t xml:space="preserve">STARCEVIC KIRNER  Jovan </t>
  </si>
  <si>
    <t xml:space="preserve">HOFER  Harald </t>
  </si>
  <si>
    <t xml:space="preserve">WINDHAGER  Helmut </t>
  </si>
  <si>
    <t xml:space="preserve">KHAN, Khalid</t>
  </si>
  <si>
    <t xml:space="preserve">PRIBITZER, Rudolf</t>
  </si>
  <si>
    <t xml:space="preserve">Zeric, Sarija</t>
  </si>
  <si>
    <t xml:space="preserve">FALLHAUSER Ingrid</t>
  </si>
  <si>
    <t xml:space="preserve">BOGHOSSIAN, Vahe</t>
  </si>
  <si>
    <t xml:space="preserve">GHADIMI, Alfred</t>
  </si>
  <si>
    <t xml:space="preserve">AVEDIKIAN, Pierre</t>
  </si>
  <si>
    <t xml:space="preserve">ATTEMS-GILLEIS  Sissi   </t>
  </si>
  <si>
    <t xml:space="preserve">ATTEMS-GILLEIS Christian</t>
  </si>
  <si>
    <t xml:space="preserve"> PALLAVICINI  Edorado</t>
  </si>
  <si>
    <t xml:space="preserve">BIANCHI  Federico </t>
  </si>
  <si>
    <t xml:space="preserve">SVOBODA Maurice</t>
  </si>
  <si>
    <t xml:space="preserve">KRAUSS Christian</t>
  </si>
  <si>
    <t xml:space="preserve">STOLBER Ines</t>
  </si>
  <si>
    <t xml:space="preserve">SZMODITS Fritz</t>
  </si>
  <si>
    <t xml:space="preserve">SZMODITS Brigitte</t>
  </si>
  <si>
    <t xml:space="preserve">ZAUNER Fritz</t>
  </si>
  <si>
    <t xml:space="preserve">PAIER, Alexander</t>
  </si>
  <si>
    <t xml:space="preserve">BARATTA-DRAGON, Hugo</t>
  </si>
  <si>
    <t xml:space="preserve">WAITZ, Willi</t>
  </si>
  <si>
    <t xml:space="preserve">KALNOKY Stefan</t>
  </si>
  <si>
    <t xml:space="preserve">RANDRIANOMANANA-Reithofer, Miary</t>
  </si>
  <si>
    <t xml:space="preserve">HEIMBACH-BELOCKY, Monika</t>
  </si>
  <si>
    <t xml:space="preserve">BELOCKY, Reinhard</t>
  </si>
  <si>
    <t xml:space="preserve">AIGNER  Beate </t>
  </si>
  <si>
    <t xml:space="preserve">SCHWAMEL  Peter </t>
  </si>
  <si>
    <t xml:space="preserve">AIGNER  Hannes</t>
  </si>
  <si>
    <t xml:space="preserve">HOLZBAUER Hans</t>
  </si>
  <si>
    <t xml:space="preserve">JANESCH Erwin</t>
  </si>
  <si>
    <t xml:space="preserve">VOLLATH, Eva</t>
  </si>
  <si>
    <t xml:space="preserve">ZEISBERGER, Manfred</t>
  </si>
  <si>
    <t xml:space="preserve">ARCHAN Herrman</t>
  </si>
  <si>
    <t xml:space="preserve">NIKOWITZ Lawan</t>
  </si>
  <si>
    <t xml:space="preserve">DIRMHIRN, Clemens</t>
  </si>
  <si>
    <t xml:space="preserve">PETERNELL, Robert</t>
  </si>
  <si>
    <t xml:space="preserve">BERGHAMMER, Thomas</t>
  </si>
  <si>
    <t xml:space="preserve">GEBAUER, Maria</t>
  </si>
  <si>
    <t xml:space="preserve">PEISZER, Alfred</t>
  </si>
  <si>
    <t xml:space="preserve">KRÄHMER Veronkia</t>
  </si>
  <si>
    <t xml:space="preserve">WENZEL Martin</t>
  </si>
  <si>
    <t xml:space="preserve">VIDA Christine</t>
  </si>
  <si>
    <t xml:space="preserve">VIDA Fritz</t>
  </si>
  <si>
    <t xml:space="preserve">IGALFFY Georg</t>
  </si>
  <si>
    <t xml:space="preserve">RIEDMÜLLER Christoph</t>
  </si>
  <si>
    <t xml:space="preserve">LEUCHTENMÜLLER Georg</t>
  </si>
  <si>
    <t xml:space="preserve">KAWEH, Babak</t>
  </si>
  <si>
    <t xml:space="preserve">BRACIC, Drazan</t>
  </si>
  <si>
    <t xml:space="preserve">APPELGREN, Goeran</t>
  </si>
  <si>
    <t xml:space="preserve">WOLFF, Philip</t>
  </si>
  <si>
    <t xml:space="preserve">FRIEDL, H.Peter</t>
  </si>
  <si>
    <t xml:space="preserve">IRMLER, Andreas</t>
  </si>
  <si>
    <t xml:space="preserve">MUELLMANS Danna</t>
  </si>
  <si>
    <t xml:space="preserve">REUTER Yannick</t>
  </si>
  <si>
    <t xml:space="preserve">DONNER, Theresia</t>
  </si>
  <si>
    <t xml:space="preserve">KAULFERSCH George</t>
  </si>
  <si>
    <t xml:space="preserve">SCHIMAK, Maria</t>
  </si>
  <si>
    <t xml:space="preserve">RÖTZER, Romana</t>
  </si>
  <si>
    <t xml:space="preserve">GRÜNAUER, Martin</t>
  </si>
  <si>
    <t xml:space="preserve">SCHNETZINGER, Sabine</t>
  </si>
  <si>
    <t xml:space="preserve">PEDEVILLA AUER  Birgit</t>
  </si>
  <si>
    <t xml:space="preserve">BOSSARD  Lionel</t>
  </si>
  <si>
    <t xml:space="preserve">AUER  Liam</t>
  </si>
  <si>
    <t xml:space="preserve">TRAUB  Carina</t>
  </si>
  <si>
    <t xml:space="preserve">Platz</t>
  </si>
  <si>
    <t xml:space="preserve">Pseudonym</t>
  </si>
  <si>
    <t xml:space="preserve">Spieler 1</t>
  </si>
  <si>
    <t xml:space="preserve">Spieler 2</t>
  </si>
  <si>
    <t xml:space="preserve">Spieler 3</t>
  </si>
  <si>
    <t xml:space="preserve">Spieler 4</t>
  </si>
  <si>
    <t xml:space="preserve">Verein</t>
  </si>
  <si>
    <t xml:space="preserve">Wertung</t>
  </si>
  <si>
    <t xml:space="preserve">BHZ</t>
  </si>
  <si>
    <t xml:space="preserve">Spiele</t>
  </si>
  <si>
    <t xml:space="preserve">Punkte</t>
  </si>
  <si>
    <t xml:space="preserve">Nachname</t>
  </si>
  <si>
    <t xml:space="preserve">Vorname</t>
  </si>
  <si>
    <t xml:space="preserve">Lizenz</t>
  </si>
  <si>
    <t xml:space="preserve">Ost Liga Name</t>
  </si>
  <si>
    <t xml:space="preserve">Team 
Punkte</t>
  </si>
  <si>
    <t xml:space="preserve">Ost Einzel
Punkte 28 Teams</t>
  </si>
  <si>
    <t xml:space="preserve">1.</t>
  </si>
  <si>
    <t xml:space="preserve">13 Sabine</t>
  </si>
  <si>
    <t xml:space="preserve">STARCEVIC KIRNER</t>
  </si>
  <si>
    <t xml:space="preserve"> Jovan</t>
  </si>
  <si>
    <t xml:space="preserve">WINDHAGER</t>
  </si>
  <si>
    <t xml:space="preserve"> Helmut</t>
  </si>
  <si>
    <t xml:space="preserve">HOFER</t>
  </si>
  <si>
    <t xml:space="preserve"> Harald</t>
  </si>
  <si>
    <t xml:space="preserve"> 5:0 </t>
  </si>
  <si>
    <t xml:space="preserve"> 62:27 </t>
  </si>
  <si>
    <t xml:space="preserve">23,9</t>
  </si>
  <si>
    <t xml:space="preserve">c</t>
  </si>
  <si>
    <t xml:space="preserve">2.</t>
  </si>
  <si>
    <t xml:space="preserve">14 Silver1</t>
  </si>
  <si>
    <t xml:space="preserve">ATTEMS-GILLEIS</t>
  </si>
  <si>
    <t xml:space="preserve"> Sissi</t>
  </si>
  <si>
    <t xml:space="preserve"> Christian</t>
  </si>
  <si>
    <t xml:space="preserve">PALLAVICINI</t>
  </si>
  <si>
    <t xml:space="preserve"> Edorado</t>
  </si>
  <si>
    <t xml:space="preserve">BIANCHI</t>
  </si>
  <si>
    <t xml:space="preserve"> Federico</t>
  </si>
  <si>
    <t xml:space="preserve">WT</t>
  </si>
  <si>
    <t xml:space="preserve"> 4:1 </t>
  </si>
  <si>
    <t xml:space="preserve"> 57:42 </t>
  </si>
  <si>
    <t xml:space="preserve">Silver</t>
  </si>
  <si>
    <t xml:space="preserve">17,9</t>
  </si>
  <si>
    <t xml:space="preserve">3.</t>
  </si>
  <si>
    <t xml:space="preserve">09 ÖBB</t>
  </si>
  <si>
    <t xml:space="preserve">AIGNER</t>
  </si>
  <si>
    <t xml:space="preserve"> Beate</t>
  </si>
  <si>
    <t xml:space="preserve">SCHWAMEL</t>
  </si>
  <si>
    <t xml:space="preserve"> Peter</t>
  </si>
  <si>
    <t xml:space="preserve"> Hannes</t>
  </si>
  <si>
    <t xml:space="preserve"> 53:34 </t>
  </si>
  <si>
    <t xml:space="preserve">11,9</t>
  </si>
  <si>
    <t xml:space="preserve">4.</t>
  </si>
  <si>
    <t xml:space="preserve">11 ppw vie+</t>
  </si>
  <si>
    <t xml:space="preserve">KRÄHMER</t>
  </si>
  <si>
    <t xml:space="preserve"> Veronika</t>
  </si>
  <si>
    <t xml:space="preserve">WENZEL</t>
  </si>
  <si>
    <t xml:space="preserve"> Martin</t>
  </si>
  <si>
    <t xml:space="preserve">ZEISBERGER</t>
  </si>
  <si>
    <t xml:space="preserve"> Manfred</t>
  </si>
  <si>
    <t xml:space="preserve"> 60:23 </t>
  </si>
  <si>
    <t xml:space="preserve">5.</t>
  </si>
  <si>
    <t xml:space="preserve">10 JBT</t>
  </si>
  <si>
    <t xml:space="preserve">MAJNARIC</t>
  </si>
  <si>
    <t xml:space="preserve"> Bruno</t>
  </si>
  <si>
    <t xml:space="preserve">SUCQUET</t>
  </si>
  <si>
    <t xml:space="preserve"> Jean</t>
  </si>
  <si>
    <t xml:space="preserve">JEROMEL</t>
  </si>
  <si>
    <t xml:space="preserve"> Thomas</t>
  </si>
  <si>
    <t xml:space="preserve"> 57:26 </t>
  </si>
  <si>
    <t xml:space="preserve">6.</t>
  </si>
  <si>
    <t xml:space="preserve">27 Lassee 3</t>
  </si>
  <si>
    <t xml:space="preserve">HOLZBAUER</t>
  </si>
  <si>
    <t xml:space="preserve"> Hans</t>
  </si>
  <si>
    <t xml:space="preserve">JANESCH</t>
  </si>
  <si>
    <t xml:space="preserve"> Erwin</t>
  </si>
  <si>
    <t xml:space="preserve">NIKOWITZ</t>
  </si>
  <si>
    <t xml:space="preserve"> Lawan</t>
  </si>
  <si>
    <t xml:space="preserve"> 3:2 </t>
  </si>
  <si>
    <t xml:space="preserve"> 47:37 </t>
  </si>
  <si>
    <t xml:space="preserve">7.</t>
  </si>
  <si>
    <t xml:space="preserve">04 C.G.F.Boule</t>
  </si>
  <si>
    <t xml:space="preserve">VIDA</t>
  </si>
  <si>
    <t xml:space="preserve"> Christine</t>
  </si>
  <si>
    <t xml:space="preserve"> Fritz</t>
  </si>
  <si>
    <t xml:space="preserve">IGÁLFFY</t>
  </si>
  <si>
    <t xml:space="preserve"> Georg</t>
  </si>
  <si>
    <t xml:space="preserve"> 45:54 </t>
  </si>
  <si>
    <t xml:space="preserve">Schon 2</t>
  </si>
  <si>
    <t xml:space="preserve">8.</t>
  </si>
  <si>
    <t xml:space="preserve">03 KP Ciechan Poland</t>
  </si>
  <si>
    <t xml:space="preserve">BOBI´NSKI</t>
  </si>
  <si>
    <t xml:space="preserve"> Artur</t>
  </si>
  <si>
    <t xml:space="preserve">PLP 650</t>
  </si>
  <si>
    <t xml:space="preserve">WRÓBLEWSKI</t>
  </si>
  <si>
    <t xml:space="preserve"> Adam</t>
  </si>
  <si>
    <t xml:space="preserve">PLP 2161</t>
  </si>
  <si>
    <t xml:space="preserve"> Agnieszka</t>
  </si>
  <si>
    <t xml:space="preserve">PLP 2174</t>
  </si>
  <si>
    <t xml:space="preserve"> Joanna</t>
  </si>
  <si>
    <t xml:space="preserve">KPCC</t>
  </si>
  <si>
    <t xml:space="preserve"> 50:40 </t>
  </si>
  <si>
    <t xml:space="preserve">no rank</t>
  </si>
  <si>
    <t xml:space="preserve">9.</t>
  </si>
  <si>
    <t xml:space="preserve">15 Gemischter Satz</t>
  </si>
  <si>
    <t xml:space="preserve">PEDEVIILA AUER</t>
  </si>
  <si>
    <t xml:space="preserve"> Birgit</t>
  </si>
  <si>
    <t xml:space="preserve">BOSSARD</t>
  </si>
  <si>
    <t xml:space="preserve"> Lionel</t>
  </si>
  <si>
    <t xml:space="preserve">AUER</t>
  </si>
  <si>
    <t xml:space="preserve"> Liam</t>
  </si>
  <si>
    <t xml:space="preserve">TRAUB</t>
  </si>
  <si>
    <t xml:space="preserve"> Carina</t>
  </si>
  <si>
    <t xml:space="preserve"> 56:43 </t>
  </si>
  <si>
    <t xml:space="preserve">Gemischter Satz</t>
  </si>
  <si>
    <t xml:space="preserve">10.</t>
  </si>
  <si>
    <t xml:space="preserve">22 WSC 3D</t>
  </si>
  <si>
    <t xml:space="preserve">MÜLLEJANS</t>
  </si>
  <si>
    <t xml:space="preserve"> Dana</t>
  </si>
  <si>
    <t xml:space="preserve">FRIEDL</t>
  </si>
  <si>
    <t xml:space="preserve"> H.Peter</t>
  </si>
  <si>
    <t xml:space="preserve">WOLFF</t>
  </si>
  <si>
    <t xml:space="preserve"> Philip</t>
  </si>
  <si>
    <t xml:space="preserve"> 48:36 </t>
  </si>
  <si>
    <t xml:space="preserve">11.</t>
  </si>
  <si>
    <t xml:space="preserve">05 Ararat 1</t>
  </si>
  <si>
    <t xml:space="preserve">MARDIGIAN</t>
  </si>
  <si>
    <t xml:space="preserve"> Armen</t>
  </si>
  <si>
    <t xml:space="preserve">BOGHOSSIAN</t>
  </si>
  <si>
    <t xml:space="preserve">Vahe</t>
  </si>
  <si>
    <t xml:space="preserve">AVEDIKIAN</t>
  </si>
  <si>
    <t xml:space="preserve"> Pierre</t>
  </si>
  <si>
    <t xml:space="preserve">ARARAT / WT</t>
  </si>
  <si>
    <t xml:space="preserve"> 48:41 </t>
  </si>
  <si>
    <t xml:space="preserve">12.</t>
  </si>
  <si>
    <t xml:space="preserve">18 Lassee 1</t>
  </si>
  <si>
    <t xml:space="preserve">KRAUSS</t>
  </si>
  <si>
    <t xml:space="preserve">SVOBODA</t>
  </si>
  <si>
    <t xml:space="preserve"> Maurice</t>
  </si>
  <si>
    <t xml:space="preserve">STOIBER</t>
  </si>
  <si>
    <t xml:space="preserve"> Ines</t>
  </si>
  <si>
    <t xml:space="preserve"> 58:41 </t>
  </si>
  <si>
    <t xml:space="preserve">13.</t>
  </si>
  <si>
    <t xml:space="preserve">02 MiMaMi</t>
  </si>
  <si>
    <t xml:space="preserve">MICHLITS</t>
  </si>
  <si>
    <t xml:space="preserve">MARX</t>
  </si>
  <si>
    <t xml:space="preserve"> Regina</t>
  </si>
  <si>
    <t xml:space="preserve">ERHART</t>
  </si>
  <si>
    <t xml:space="preserve"> Rainer</t>
  </si>
  <si>
    <t xml:space="preserve"> 48:47 </t>
  </si>
  <si>
    <t xml:space="preserve">14.</t>
  </si>
  <si>
    <t xml:space="preserve">25 Gemischter Satz 2</t>
  </si>
  <si>
    <t xml:space="preserve">CHERRIER</t>
  </si>
  <si>
    <t xml:space="preserve"> Matthieu</t>
  </si>
  <si>
    <t xml:space="preserve">GARD</t>
  </si>
  <si>
    <t xml:space="preserve"> Pascal</t>
  </si>
  <si>
    <t xml:space="preserve">X</t>
  </si>
  <si>
    <t xml:space="preserve"> Gerhard</t>
  </si>
  <si>
    <t xml:space="preserve"> 40:48 </t>
  </si>
  <si>
    <t xml:space="preserve">15.</t>
  </si>
  <si>
    <t xml:space="preserve">07 4 Amigos</t>
  </si>
  <si>
    <t xml:space="preserve">JOST</t>
  </si>
  <si>
    <t xml:space="preserve">SANCHES</t>
  </si>
  <si>
    <t xml:space="preserve"> Yisel Maria Solon</t>
  </si>
  <si>
    <t xml:space="preserve">REUTER</t>
  </si>
  <si>
    <t xml:space="preserve"> Waltraud</t>
  </si>
  <si>
    <t xml:space="preserve"> 37:44 </t>
  </si>
  <si>
    <t xml:space="preserve">16.</t>
  </si>
  <si>
    <t xml:space="preserve">23 Happy Day</t>
  </si>
  <si>
    <t xml:space="preserve"> Eva</t>
  </si>
  <si>
    <t xml:space="preserve"> Franz</t>
  </si>
  <si>
    <t xml:space="preserve">GRUMETH</t>
  </si>
  <si>
    <t xml:space="preserve"> Susanne</t>
  </si>
  <si>
    <t xml:space="preserve"> 2:3 </t>
  </si>
  <si>
    <t xml:space="preserve"> 38:49 </t>
  </si>
  <si>
    <t xml:space="preserve">Hap</t>
  </si>
  <si>
    <t xml:space="preserve">17.</t>
  </si>
  <si>
    <t xml:space="preserve">08 The Challengers</t>
  </si>
  <si>
    <t xml:space="preserve">BEGLARIN</t>
  </si>
  <si>
    <t xml:space="preserve"> Raffi</t>
  </si>
  <si>
    <t xml:space="preserve"> Mato</t>
  </si>
  <si>
    <t xml:space="preserve">VOLLATH</t>
  </si>
  <si>
    <t xml:space="preserve">BKP /  PVN</t>
  </si>
  <si>
    <t xml:space="preserve"> 41:43 </t>
  </si>
  <si>
    <t xml:space="preserve">18.</t>
  </si>
  <si>
    <t xml:space="preserve">28 Silver 2</t>
  </si>
  <si>
    <t xml:space="preserve">LEPPICH</t>
  </si>
  <si>
    <t xml:space="preserve"> Dolores</t>
  </si>
  <si>
    <t xml:space="preserve">EDER</t>
  </si>
  <si>
    <t xml:space="preserve"> Sandra</t>
  </si>
  <si>
    <t xml:space="preserve">DERRADIT</t>
  </si>
  <si>
    <t xml:space="preserve"> Nabil</t>
  </si>
  <si>
    <t xml:space="preserve">KALINA</t>
  </si>
  <si>
    <t xml:space="preserve"> Michi</t>
  </si>
  <si>
    <t xml:space="preserve"> 40:40 </t>
  </si>
  <si>
    <t xml:space="preserve">19.</t>
  </si>
  <si>
    <t xml:space="preserve">26 Gemischter Satz 3</t>
  </si>
  <si>
    <t xml:space="preserve">UGO</t>
  </si>
  <si>
    <t xml:space="preserve"> Patrick</t>
  </si>
  <si>
    <t xml:space="preserve"> Ute</t>
  </si>
  <si>
    <t xml:space="preserve">SCHERABON</t>
  </si>
  <si>
    <t xml:space="preserve"> Marvin</t>
  </si>
  <si>
    <t xml:space="preserve">BARBERY</t>
  </si>
  <si>
    <t xml:space="preserve"> Stéphan</t>
  </si>
  <si>
    <t xml:space="preserve"> 41:51 </t>
  </si>
  <si>
    <t xml:space="preserve">20.</t>
  </si>
  <si>
    <t xml:space="preserve">17 Seemöven</t>
  </si>
  <si>
    <t xml:space="preserve">GEBAUER</t>
  </si>
  <si>
    <t xml:space="preserve"> Maria</t>
  </si>
  <si>
    <t xml:space="preserve">HAIDER</t>
  </si>
  <si>
    <t xml:space="preserve"> Sabine</t>
  </si>
  <si>
    <t xml:space="preserve">GRUBER</t>
  </si>
  <si>
    <t xml:space="preserve"> Lydia</t>
  </si>
  <si>
    <t xml:space="preserve"> 36:44 </t>
  </si>
  <si>
    <t xml:space="preserve">21.</t>
  </si>
  <si>
    <t xml:space="preserve">21 Ararat Extra</t>
  </si>
  <si>
    <t xml:space="preserve">Vaheh</t>
  </si>
  <si>
    <t xml:space="preserve">Vrej</t>
  </si>
  <si>
    <t xml:space="preserve">GHADIMI</t>
  </si>
  <si>
    <t xml:space="preserve"> Alfred</t>
  </si>
  <si>
    <t xml:space="preserve"> 39:58 </t>
  </si>
  <si>
    <t xml:space="preserve">22.</t>
  </si>
  <si>
    <t xml:space="preserve">20 Gemischter Satz 1</t>
  </si>
  <si>
    <t xml:space="preserve">BERNSTEINER</t>
  </si>
  <si>
    <t xml:space="preserve"> Markus</t>
  </si>
  <si>
    <t xml:space="preserve"> Loris</t>
  </si>
  <si>
    <t xml:space="preserve">POMEL</t>
  </si>
  <si>
    <t xml:space="preserve"> Rémi</t>
  </si>
  <si>
    <t xml:space="preserve">WEILER</t>
  </si>
  <si>
    <t xml:space="preserve"> 46:44 </t>
  </si>
  <si>
    <t xml:space="preserve">23.</t>
  </si>
  <si>
    <t xml:space="preserve">12 Irene</t>
  </si>
  <si>
    <t xml:space="preserve">HESSL</t>
  </si>
  <si>
    <t xml:space="preserve"> Irene</t>
  </si>
  <si>
    <t xml:space="preserve">DUCHSCHER</t>
  </si>
  <si>
    <t xml:space="preserve"> Paul</t>
  </si>
  <si>
    <t xml:space="preserve">SCHENK</t>
  </si>
  <si>
    <t xml:space="preserve"> Joachim</t>
  </si>
  <si>
    <t xml:space="preserve"> Karl</t>
  </si>
  <si>
    <t xml:space="preserve"> 1:4 </t>
  </si>
  <si>
    <t xml:space="preserve"> 29:52 </t>
  </si>
  <si>
    <t xml:space="preserve">24.</t>
  </si>
  <si>
    <t xml:space="preserve">16 Arge J.C.F.</t>
  </si>
  <si>
    <t xml:space="preserve">ESCORPION</t>
  </si>
  <si>
    <t xml:space="preserve"> Jet</t>
  </si>
  <si>
    <t xml:space="preserve">PRINZ</t>
  </si>
  <si>
    <t xml:space="preserve"> Friedrich</t>
  </si>
  <si>
    <t xml:space="preserve">WT / HAP</t>
  </si>
  <si>
    <t xml:space="preserve"> 50:52 </t>
  </si>
  <si>
    <t xml:space="preserve">25.</t>
  </si>
  <si>
    <t xml:space="preserve">06 Moskitos 2.0</t>
  </si>
  <si>
    <t xml:space="preserve">PETRIK</t>
  </si>
  <si>
    <t xml:space="preserve"> Claudia</t>
  </si>
  <si>
    <t xml:space="preserve"> Walter</t>
  </si>
  <si>
    <t xml:space="preserve">BISCHOF-HORAK</t>
  </si>
  <si>
    <t xml:space="preserve"> Michael</t>
  </si>
  <si>
    <t xml:space="preserve">PVN / FH</t>
  </si>
  <si>
    <t xml:space="preserve"> 30:62 </t>
  </si>
  <si>
    <t xml:space="preserve">Föllig H</t>
  </si>
  <si>
    <t xml:space="preserve">26.</t>
  </si>
  <si>
    <t xml:space="preserve">01 Nachbarinnen</t>
  </si>
  <si>
    <t xml:space="preserve">JARTO</t>
  </si>
  <si>
    <t xml:space="preserve"> Sigrid</t>
  </si>
  <si>
    <t xml:space="preserve"> Katharina</t>
  </si>
  <si>
    <t xml:space="preserve">STEINACHER</t>
  </si>
  <si>
    <t xml:space="preserve"> Andrea</t>
  </si>
  <si>
    <t xml:space="preserve"> 28:60 </t>
  </si>
  <si>
    <t xml:space="preserve">27.</t>
  </si>
  <si>
    <t xml:space="preserve">19 Lassee 2</t>
  </si>
  <si>
    <t xml:space="preserve">SZMODITS</t>
  </si>
  <si>
    <t xml:space="preserve"> Brigitte</t>
  </si>
  <si>
    <t xml:space="preserve">BRTNA</t>
  </si>
  <si>
    <t xml:space="preserve"> Erika</t>
  </si>
  <si>
    <t xml:space="preserve"> 48:60 </t>
  </si>
  <si>
    <t xml:space="preserve">28.</t>
  </si>
  <si>
    <t xml:space="preserve">24 Les Deux plus 1</t>
  </si>
  <si>
    <t xml:space="preserve">HOLOWACKYJ</t>
  </si>
  <si>
    <t xml:space="preserve"> Alexander</t>
  </si>
  <si>
    <t xml:space="preserve">AL SANIA</t>
  </si>
  <si>
    <t xml:space="preserve"> Jasmin</t>
  </si>
  <si>
    <t xml:space="preserve">BORLEA</t>
  </si>
  <si>
    <t xml:space="preserve"> Flavio</t>
  </si>
  <si>
    <t xml:space="preserve"> 0:5 </t>
  </si>
  <si>
    <t xml:space="preserve"> 28:62 </t>
  </si>
  <si>
    <t xml:space="preserve">Ost Tour Team</t>
  </si>
  <si>
    <t xml:space="preserve">Team Punkte</t>
  </si>
  <si>
    <t xml:space="preserve">Föllig Hoppers</t>
  </si>
  <si>
    <t xml:space="preserve">EGOL</t>
  </si>
  <si>
    <t xml:space="preserve">Name 1</t>
  </si>
  <si>
    <t xml:space="preserve">Name 2</t>
  </si>
  <si>
    <t xml:space="preserve">Name 3</t>
  </si>
  <si>
    <t xml:space="preserve">Name 4</t>
  </si>
  <si>
    <t xml:space="preserve">Ost Name</t>
  </si>
  <si>
    <t xml:space="preserve">Ost Team 
Punkte</t>
  </si>
  <si>
    <t xml:space="preserve">02_MiMaMi</t>
  </si>
  <si>
    <t xml:space="preserve">X2</t>
  </si>
  <si>
    <t xml:space="preserve">PVN / Föllig Hoppers / div</t>
  </si>
  <si>
    <t xml:space="preserve">27_Ararat 2</t>
  </si>
  <si>
    <t xml:space="preserve">X27</t>
  </si>
  <si>
    <t xml:space="preserve">ARARAT / WT / div</t>
  </si>
  <si>
    <t xml:space="preserve">09_MiMoRe</t>
  </si>
  <si>
    <t xml:space="preserve">X9</t>
  </si>
  <si>
    <t xml:space="preserve">HAP / div</t>
  </si>
  <si>
    <t xml:space="preserve">06_EMA</t>
  </si>
  <si>
    <t xml:space="preserve">X6</t>
  </si>
  <si>
    <t xml:space="preserve">PVN / div</t>
  </si>
  <si>
    <t xml:space="preserve">11_RMM+</t>
  </si>
  <si>
    <t xml:space="preserve">div / PPW</t>
  </si>
  <si>
    <t xml:space="preserve">03_JBT</t>
  </si>
  <si>
    <t xml:space="preserve">X3</t>
  </si>
  <si>
    <t xml:space="preserve">23_Seewölfe</t>
  </si>
  <si>
    <t xml:space="preserve">HAIDER, Richard</t>
  </si>
  <si>
    <t xml:space="preserve">HAIDER, Rudolf</t>
  </si>
  <si>
    <t xml:space="preserve">PETZL, Erich (Benno)</t>
  </si>
  <si>
    <t xml:space="preserve">X23</t>
  </si>
  <si>
    <t xml:space="preserve">13_Ost- und West</t>
  </si>
  <si>
    <t xml:space="preserve">OBEREIGNER, Petra</t>
  </si>
  <si>
    <t xml:space="preserve">MICHLITS, Katharina</t>
  </si>
  <si>
    <t xml:space="preserve">GSCHLIESSER-KECKEIS, Alexandra</t>
  </si>
  <si>
    <t xml:space="preserve">X13</t>
  </si>
  <si>
    <t xml:space="preserve">PVN / CPV / div</t>
  </si>
  <si>
    <t xml:space="preserve">12_Österreich-Ungarn</t>
  </si>
  <si>
    <t xml:space="preserve">SCHREMSER, Eva</t>
  </si>
  <si>
    <t xml:space="preserve">BOGNAR, Peter</t>
  </si>
  <si>
    <t xml:space="preserve">ERDELYI, Daniel</t>
  </si>
  <si>
    <t xml:space="preserve">X12</t>
  </si>
  <si>
    <t xml:space="preserve">18_Lassee 2</t>
  </si>
  <si>
    <t xml:space="preserve">SZMODITS, Friedrich</t>
  </si>
  <si>
    <t xml:space="preserve">SZMODITS, Brigitte</t>
  </si>
  <si>
    <t xml:space="preserve">BRTNA, Erika</t>
  </si>
  <si>
    <t xml:space="preserve">X18</t>
  </si>
  <si>
    <t xml:space="preserve">BCL / div</t>
  </si>
  <si>
    <t xml:space="preserve">14_Die Schilfbouler</t>
  </si>
  <si>
    <t xml:space="preserve">SCHACHERER, Ingrid</t>
  </si>
  <si>
    <t xml:space="preserve">STEINFÜHRER, Gabriele</t>
  </si>
  <si>
    <t xml:space="preserve">NADRAI, Herbert</t>
  </si>
  <si>
    <t xml:space="preserve">X14</t>
  </si>
  <si>
    <t xml:space="preserve">15_Die ARENABOULER</t>
  </si>
  <si>
    <t xml:space="preserve">GRUBER, Lydia</t>
  </si>
  <si>
    <t xml:space="preserve">HAIDER, Sabine</t>
  </si>
  <si>
    <t xml:space="preserve">YOUSEFI, Azim</t>
  </si>
  <si>
    <t xml:space="preserve">X15</t>
  </si>
  <si>
    <t xml:space="preserve">16_SILVER</t>
  </si>
  <si>
    <t xml:space="preserve">PALLAVICINI, Edorado</t>
  </si>
  <si>
    <t xml:space="preserve">ATTEMS-GILLEIS, Christian</t>
  </si>
  <si>
    <t xml:space="preserve">ATTEMS-GILLEIS, Sissi</t>
  </si>
  <si>
    <t xml:space="preserve">X16</t>
  </si>
  <si>
    <t xml:space="preserve">WT / div</t>
  </si>
  <si>
    <t xml:space="preserve">21_Gemischter Satz 1</t>
  </si>
  <si>
    <t xml:space="preserve">BERNSTEINER, Markus</t>
  </si>
  <si>
    <t xml:space="preserve">BERNSTEINER, LORIS</t>
  </si>
  <si>
    <t xml:space="preserve">POMEL, Rémi</t>
  </si>
  <si>
    <t xml:space="preserve">POMEL, Mathieu</t>
  </si>
  <si>
    <t xml:space="preserve">WSC / WT</t>
  </si>
  <si>
    <t xml:space="preserve">26_Ararat 1</t>
  </si>
  <si>
    <t xml:space="preserve">MARDIGIAN, Vahet</t>
  </si>
  <si>
    <t xml:space="preserve">MARDIGIAN, Armen</t>
  </si>
  <si>
    <t xml:space="preserve">AVEDIKIAN, Valérie</t>
  </si>
  <si>
    <t xml:space="preserve">X26</t>
  </si>
  <si>
    <t xml:space="preserve">01_HAP Lodra Go!</t>
  </si>
  <si>
    <t xml:space="preserve">APPELGREN, Göran</t>
  </si>
  <si>
    <t xml:space="preserve">JAROSCH, Liselotte</t>
  </si>
  <si>
    <t xml:space="preserve">BARACIC, Drazan</t>
  </si>
  <si>
    <t xml:space="preserve">X1</t>
  </si>
  <si>
    <t xml:space="preserve">05_4Amigos</t>
  </si>
  <si>
    <t xml:space="preserve">SANCHES, Yisel Maria Solon</t>
  </si>
  <si>
    <t xml:space="preserve">STARCEVIC KIRNER, Jovan</t>
  </si>
  <si>
    <t xml:space="preserve">HOFER, Harald</t>
  </si>
  <si>
    <t xml:space="preserve">DUCHSCHER, Paul</t>
  </si>
  <si>
    <t xml:space="preserve">25_Grashüpfer</t>
  </si>
  <si>
    <t xml:space="preserve">RAUCHENWARTER, Anita</t>
  </si>
  <si>
    <t xml:space="preserve">GARTNER, Gabriele</t>
  </si>
  <si>
    <t xml:space="preserve">GARTNER, Johannes</t>
  </si>
  <si>
    <t xml:space="preserve">X25</t>
  </si>
  <si>
    <t xml:space="preserve">29_Kugellager</t>
  </si>
  <si>
    <t xml:space="preserve">Kaider, Thomas</t>
  </si>
  <si>
    <t xml:space="preserve">PRUNBAUER, Günter</t>
  </si>
  <si>
    <t xml:space="preserve">LIST, Günther</t>
  </si>
  <si>
    <t xml:space="preserve">X29</t>
  </si>
  <si>
    <t xml:space="preserve">WSC / div</t>
  </si>
  <si>
    <t xml:space="preserve">22_Gemischter Satz 2</t>
  </si>
  <si>
    <t xml:space="preserve">CHERRIER, Matthieu</t>
  </si>
  <si>
    <t xml:space="preserve">LUXIAN, Pascal</t>
  </si>
  <si>
    <t xml:space="preserve">MAIER, Gerhard</t>
  </si>
  <si>
    <t xml:space="preserve">BARBERY, Stéphan</t>
  </si>
  <si>
    <t xml:space="preserve">07_Die Prinzen</t>
  </si>
  <si>
    <t xml:space="preserve">PRINZ, Christine</t>
  </si>
  <si>
    <t xml:space="preserve">PRINZ, Friedrich</t>
  </si>
  <si>
    <t xml:space="preserve">STRNAD, Gerhard</t>
  </si>
  <si>
    <t xml:space="preserve">X7</t>
  </si>
  <si>
    <t xml:space="preserve">10_HAP 1</t>
  </si>
  <si>
    <t xml:space="preserve">VIDA, Fritz</t>
  </si>
  <si>
    <t xml:space="preserve">IGALFFY, Georg</t>
  </si>
  <si>
    <t xml:space="preserve">GRUMETH, Susanne</t>
  </si>
  <si>
    <t xml:space="preserve">X10</t>
  </si>
  <si>
    <t xml:space="preserve">19_Lassee 3</t>
  </si>
  <si>
    <t xml:space="preserve">KOZEL, Silvia</t>
  </si>
  <si>
    <t xml:space="preserve">KOZEL, Karl</t>
  </si>
  <si>
    <t xml:space="preserve">BRUDIK, Gerlinde</t>
  </si>
  <si>
    <t xml:space="preserve">X19</t>
  </si>
  <si>
    <t xml:space="preserve">30_VIENNE ACCUEIL</t>
  </si>
  <si>
    <t xml:space="preserve">GALEAZZI, Nicole</t>
  </si>
  <si>
    <t xml:space="preserve">JANSKI, Sylverin</t>
  </si>
  <si>
    <t xml:space="preserve">JANSKY, Annick</t>
  </si>
  <si>
    <t xml:space="preserve">X30</t>
  </si>
  <si>
    <t xml:space="preserve">VIENNE ACCEUIL</t>
  </si>
  <si>
    <t xml:space="preserve">17_Lassee 1</t>
  </si>
  <si>
    <t xml:space="preserve">KRAUSS, Christian</t>
  </si>
  <si>
    <t xml:space="preserve">STOIBER, Ines</t>
  </si>
  <si>
    <t xml:space="preserve">SVOBODA, Maurice</t>
  </si>
  <si>
    <t xml:space="preserve">HACKL, Angela</t>
  </si>
  <si>
    <t xml:space="preserve">37:60</t>
  </si>
  <si>
    <t xml:space="preserve">24_Sonnenblumen</t>
  </si>
  <si>
    <t xml:space="preserve">UNGER, Annemarie</t>
  </si>
  <si>
    <t xml:space="preserve">PETZL, Helga</t>
  </si>
  <si>
    <t xml:space="preserve">HAIDER, Theresia</t>
  </si>
  <si>
    <t xml:space="preserve">X24</t>
  </si>
  <si>
    <t xml:space="preserve">04_RESTANSI</t>
  </si>
  <si>
    <t xml:space="preserve">JARTO, Sigrid</t>
  </si>
  <si>
    <t xml:space="preserve">PETRIK, Regina</t>
  </si>
  <si>
    <t xml:space="preserve">BENCZAK, Stefan</t>
  </si>
  <si>
    <t xml:space="preserve">JARTO, Imre</t>
  </si>
  <si>
    <t xml:space="preserve">35:61</t>
  </si>
  <si>
    <t xml:space="preserve">28_U6</t>
  </si>
  <si>
    <t xml:space="preserve">WENZEL, Martin</t>
  </si>
  <si>
    <t xml:space="preserve">WENZL, Nadine</t>
  </si>
  <si>
    <t xml:space="preserve">WENZL, Nico</t>
  </si>
  <si>
    <t xml:space="preserve">X28</t>
  </si>
  <si>
    <t xml:space="preserve">PPW / div</t>
  </si>
  <si>
    <t xml:space="preserve">30:65</t>
  </si>
  <si>
    <t xml:space="preserve">Ost Petanque Tour Runde 1 am 13 Mai 2023</t>
  </si>
  <si>
    <t xml:space="preserve">Spiel</t>
  </si>
  <si>
    <t xml:space="preserve">Freilos</t>
  </si>
  <si>
    <t xml:space="preserve">Punkte Team
Nur 2 Beste</t>
  </si>
  <si>
    <t xml:space="preserve">13 JBT</t>
  </si>
  <si>
    <t xml:space="preserve">5:0</t>
  </si>
  <si>
    <t xml:space="preserve">60:42</t>
  </si>
  <si>
    <t xml:space="preserve">03 WSC 13 Lahore Tigers</t>
  </si>
  <si>
    <t xml:space="preserve">4:1</t>
  </si>
  <si>
    <t xml:space="preserve">63:38</t>
  </si>
  <si>
    <t xml:space="preserve">18,4</t>
  </si>
  <si>
    <t xml:space="preserve">12 WSC Vier gewinnt</t>
  </si>
  <si>
    <t xml:space="preserve">56:43</t>
  </si>
  <si>
    <t xml:space="preserve">12,3</t>
  </si>
  <si>
    <t xml:space="preserve">24 Cirque de Trois</t>
  </si>
  <si>
    <t xml:space="preserve">58:36</t>
  </si>
  <si>
    <t xml:space="preserve">26 W&amp;F Angles</t>
  </si>
  <si>
    <t xml:space="preserve">61:41</t>
  </si>
  <si>
    <t xml:space="preserve">16 3D1A</t>
  </si>
  <si>
    <t xml:space="preserve">54:36</t>
  </si>
  <si>
    <t xml:space="preserve">05 Fanta Viere</t>
  </si>
  <si>
    <t xml:space="preserve">3:2</t>
  </si>
  <si>
    <t xml:space="preserve">55:47</t>
  </si>
  <si>
    <t xml:space="preserve">19 EMMis</t>
  </si>
  <si>
    <t xml:space="preserve">51:39</t>
  </si>
  <si>
    <t xml:space="preserve">29 Silver 3</t>
  </si>
  <si>
    <t xml:space="preserve">AVEDIKIAN, Valerie</t>
  </si>
  <si>
    <t xml:space="preserve">YAHYAI, Aziz</t>
  </si>
  <si>
    <t xml:space="preserve">ROMIG, Leo</t>
  </si>
  <si>
    <t xml:space="preserve">56:42</t>
  </si>
  <si>
    <t xml:space="preserve">18 Ararat 2</t>
  </si>
  <si>
    <t xml:space="preserve">AVEDIKIAN, Julien</t>
  </si>
  <si>
    <t xml:space="preserve">NAVASARTIAN, Vrej</t>
  </si>
  <si>
    <t xml:space="preserve">51:47</t>
  </si>
  <si>
    <t xml:space="preserve">08 Gemischter Satz 2</t>
  </si>
  <si>
    <t xml:space="preserve">BERNSTEINER Marcus</t>
  </si>
  <si>
    <t xml:space="preserve">49:43</t>
  </si>
  <si>
    <t xml:space="preserve">22 Lassee 3</t>
  </si>
  <si>
    <t xml:space="preserve">WEISS Alexander</t>
  </si>
  <si>
    <t xml:space="preserve">45:52</t>
  </si>
  <si>
    <t xml:space="preserve">07 F?lig Hoppers</t>
  </si>
  <si>
    <t xml:space="preserve">GREILINGER, Michael</t>
  </si>
  <si>
    <t xml:space="preserve">GREILINGER, Daniel</t>
  </si>
  <si>
    <t xml:space="preserve">Foellig 
Hoppers</t>
  </si>
  <si>
    <t xml:space="preserve">50:39</t>
  </si>
  <si>
    <t xml:space="preserve">14 PPW 1</t>
  </si>
  <si>
    <t xml:space="preserve">WINDHAGER, Erwin</t>
  </si>
  <si>
    <t xml:space="preserve">56:52</t>
  </si>
  <si>
    <t xml:space="preserve">PILARZ, Wolfgang</t>
  </si>
  <si>
    <t xml:space="preserve">LEPPICH, Dolores</t>
  </si>
  <si>
    <t xml:space="preserve">JANN, Marcus</t>
  </si>
  <si>
    <t xml:space="preserve">ZICHY Michel</t>
  </si>
  <si>
    <t xml:space="preserve">54:55</t>
  </si>
  <si>
    <t xml:space="preserve">17 Ararat 1</t>
  </si>
  <si>
    <t xml:space="preserve">MARDIGIAN, Vaheh</t>
  </si>
  <si>
    <t xml:space="preserve">MATEVOSYAN, Andy</t>
  </si>
  <si>
    <t xml:space="preserve">2:3</t>
  </si>
  <si>
    <t xml:space="preserve">44:48</t>
  </si>
  <si>
    <t xml:space="preserve">11 Gemischter Satz 5</t>
  </si>
  <si>
    <t xml:space="preserve">LERCHER, Dominik</t>
  </si>
  <si>
    <t xml:space="preserve">SCHERABON, Marvin</t>
  </si>
  <si>
    <t xml:space="preserve">BARBERY, Stephan</t>
  </si>
  <si>
    <t xml:space="preserve">61:60</t>
  </si>
  <si>
    <t xml:space="preserve">02 Nachbarinnen</t>
  </si>
  <si>
    <t xml:space="preserve">STEINACHER, Andrea</t>
  </si>
  <si>
    <t xml:space="preserve">38:49</t>
  </si>
  <si>
    <t xml:space="preserve">20 Lassee 1</t>
  </si>
  <si>
    <t xml:space="preserve">54:48</t>
  </si>
  <si>
    <t xml:space="preserve">10 Gemischter Satz 4</t>
  </si>
  <si>
    <t xml:space="preserve">LUXAIN, Pascal</t>
  </si>
  <si>
    <t xml:space="preserve">46:58</t>
  </si>
  <si>
    <t xml:space="preserve">15 HAPPY WOMEN</t>
  </si>
  <si>
    <t xml:space="preserve">VIDA, Christine</t>
  </si>
  <si>
    <t xml:space="preserve">GRUMETH, Susanna</t>
  </si>
  <si>
    <t xml:space="preserve">40:52</t>
  </si>
  <si>
    <t xml:space="preserve">09 Gemischter Satz 3</t>
  </si>
  <si>
    <t xml:space="preserve">SANCHES, Luis</t>
  </si>
  <si>
    <t xml:space="preserve">SANCHES, Pascal</t>
  </si>
  <si>
    <t xml:space="preserve">GARD, Pascal</t>
  </si>
  <si>
    <t xml:space="preserve">50:49</t>
  </si>
  <si>
    <t xml:space="preserve">01 MiMaMi</t>
  </si>
  <si>
    <t xml:space="preserve">MICHLITS, Manfred</t>
  </si>
  <si>
    <t xml:space="preserve">Miertl, Christian</t>
  </si>
  <si>
    <t xml:space="preserve">46:54</t>
  </si>
  <si>
    <t xml:space="preserve">23 Vienne Accueil 1</t>
  </si>
  <si>
    <t xml:space="preserve">LEFEVRE, Michele</t>
  </si>
  <si>
    <t xml:space="preserve">PIRVUTOIU, Anca</t>
  </si>
  <si>
    <t xml:space="preserve">47:47</t>
  </si>
  <si>
    <t xml:space="preserve">06 Silver</t>
  </si>
  <si>
    <t xml:space="preserve">
PALLAVICINI, Edorado</t>
  </si>
  <si>
    <t xml:space="preserve">1:4</t>
  </si>
  <si>
    <t xml:space="preserve">49:59</t>
  </si>
  <si>
    <t xml:space="preserve">04 Vienne Accueil 2</t>
  </si>
  <si>
    <t xml:space="preserve">ROSTAN, Thierry</t>
  </si>
  <si>
    <t xml:space="preserve">JOURDAN, Muriel</t>
  </si>
  <si>
    <t xml:space="preserve">ETHVIGNOT, Alexis</t>
  </si>
  <si>
    <t xml:space="preserve">30:60</t>
  </si>
  <si>
    <t xml:space="preserve">25 BOKU</t>
  </si>
  <si>
    <t xml:space="preserve">ENSELME, Jeremy</t>
  </si>
  <si>
    <t xml:space="preserve">CHAMBRE, Felix</t>
  </si>
  <si>
    <t xml:space="preserve">POURBAIX, Lucas</t>
  </si>
  <si>
    <t xml:space="preserve">37:58</t>
  </si>
  <si>
    <t xml:space="preserve">21 Lassee 2</t>
  </si>
  <si>
    <t xml:space="preserve">HOLZBAUER, Hans</t>
  </si>
  <si>
    <t xml:space="preserve">HOLZBAUER, Hanna</t>
  </si>
  <si>
    <t xml:space="preserve">KONZEL, Silvia</t>
  </si>
  <si>
    <t xml:space="preserve">44:55</t>
  </si>
  <si>
    <t xml:space="preserve">27 Kugellager</t>
  </si>
  <si>
    <t xml:space="preserve">PRUNBAUER, Günther</t>
  </si>
  <si>
    <t xml:space="preserve">32:58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</si>
</sst>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hh:mm:ss"/>
    <numFmt numFmtId="168" formatCode="[hh]:mm:ss"/>
    <numFmt numFmtId="169" formatCode="@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GillSans"/>
      <family val="0"/>
      <charset val="1"/>
    </font>
    <font>
      <b val="true"/>
      <sz val="8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12"/>
      <name val="Times New Roman"/>
      <family val="0"/>
    </font>
    <font>
      <sz val="7"/>
      <name val="Arial"/>
      <family val="2"/>
      <charset val="1"/>
    </font>
    <font>
      <b val="true"/>
      <sz val="7"/>
      <name val="Arial"/>
      <family val="2"/>
      <charset val="1"/>
    </font>
    <font>
      <b val="true"/>
      <sz val="7"/>
      <color rgb="FF00000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rgb="FFFFFF00"/>
        <bgColor rgb="FFFFFF38"/>
      </patternFill>
    </fill>
    <fill>
      <patternFill patternType="solid">
        <fgColor rgb="FF999999"/>
        <bgColor rgb="FF808080"/>
      </patternFill>
    </fill>
    <fill>
      <patternFill patternType="solid">
        <fgColor rgb="FFB2B2B2"/>
        <bgColor rgb="FFC0C0C0"/>
      </patternFill>
    </fill>
    <fill>
      <patternFill patternType="solid">
        <fgColor rgb="FFFF860D"/>
        <bgColor rgb="FFFF972F"/>
      </patternFill>
    </fill>
    <fill>
      <patternFill patternType="solid">
        <fgColor rgb="FFFF972F"/>
        <bgColor rgb="FFFF860D"/>
      </patternFill>
    </fill>
    <fill>
      <patternFill patternType="solid">
        <fgColor rgb="FFDDDDDD"/>
        <bgColor rgb="FFCCCCCC"/>
      </patternFill>
    </fill>
    <fill>
      <patternFill patternType="solid">
        <fgColor rgb="FF808080"/>
        <bgColor rgb="FF999999"/>
      </patternFill>
    </fill>
    <fill>
      <patternFill patternType="solid">
        <fgColor rgb="FFFFFF38"/>
        <bgColor rgb="FFFFFF00"/>
      </patternFill>
    </fill>
    <fill>
      <patternFill patternType="solid">
        <fgColor rgb="FFFFA6A6"/>
        <bgColor rgb="FFFFAA95"/>
      </patternFill>
    </fill>
    <fill>
      <patternFill patternType="solid">
        <fgColor rgb="FFFFAA95"/>
        <bgColor rgb="FFFFA6A6"/>
      </patternFill>
    </fill>
    <fill>
      <patternFill patternType="solid">
        <fgColor rgb="FFE8F2A1"/>
        <bgColor rgb="FFD4EA6B"/>
      </patternFill>
    </fill>
    <fill>
      <patternFill patternType="solid">
        <fgColor rgb="FFC0C0C0"/>
        <bgColor rgb="FFCCCCCC"/>
      </patternFill>
    </fill>
    <fill>
      <patternFill patternType="solid">
        <fgColor rgb="FFD4EA6B"/>
        <bgColor rgb="FFBBE33D"/>
      </patternFill>
    </fill>
    <fill>
      <patternFill patternType="solid">
        <fgColor rgb="FFFFD7D7"/>
        <bgColor rgb="FFF7D1D5"/>
      </patternFill>
    </fill>
    <fill>
      <patternFill patternType="solid">
        <fgColor rgb="FFF7D1D5"/>
        <bgColor rgb="FFFFD7D7"/>
      </patternFill>
    </fill>
    <fill>
      <patternFill patternType="solid">
        <fgColor rgb="FFBBE33D"/>
        <bgColor rgb="FFD4EA6B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1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1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1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4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1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1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11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1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1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8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1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1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1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8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FFD7D7"/>
      <rgbColor rgb="FFCCFFFF"/>
      <rgbColor rgb="FF660066"/>
      <rgbColor rgb="FFFF972F"/>
      <rgbColor rgb="FF0066CC"/>
      <rgbColor rgb="FFCCCCCC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E8F2A1"/>
      <rgbColor rgb="FF99CCFF"/>
      <rgbColor rgb="FFFFA6A6"/>
      <rgbColor rgb="FFFFAA95"/>
      <rgbColor rgb="FFF7D1D5"/>
      <rgbColor rgb="FF3366FF"/>
      <rgbColor rgb="FF33CCCC"/>
      <rgbColor rgb="FFBBE33D"/>
      <rgbColor rgb="FFD4EA6B"/>
      <rgbColor rgb="FFFF860D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21600</xdr:rowOff>
    </xdr:from>
    <xdr:to>
      <xdr:col>12</xdr:col>
      <xdr:colOff>373680</xdr:colOff>
      <xdr:row>21</xdr:row>
      <xdr:rowOff>106920</xdr:rowOff>
    </xdr:to>
    <xdr:sp>
      <xdr:nvSpPr>
        <xdr:cNvPr id="0" name="Image 1"/>
        <xdr:cNvSpPr/>
      </xdr:nvSpPr>
      <xdr:spPr>
        <a:xfrm>
          <a:off x="0" y="21600"/>
          <a:ext cx="10188360" cy="3499200"/>
        </a:xfrm>
        <a:prstGeom prst="rect">
          <a:avLst/>
        </a:prstGeom>
        <a:blipFill rotWithShape="0">
          <a:blip r:embed="rId1"/>
          <a:srcRect/>
          <a:stretch/>
        </a:blipFill>
        <a:ln w="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 anchorCtr="1">
          <a:noAutofit/>
        </a:bodyPr>
        <a:p>
          <a:pPr algn="ctr">
            <a:lnSpc>
              <a:spcPct val="100000"/>
            </a:lnSpc>
          </a:pPr>
          <a:r>
            <a:rPr b="0" lang="en-GB" sz="1200" spc="-1" strike="noStrike">
              <a:latin typeface="Times New Roman"/>
            </a:rPr>
            <a:t>PVN</a:t>
          </a:r>
          <a:endParaRPr b="0" lang="en-GB" sz="1200" spc="-1" strike="noStrike">
            <a:latin typeface="Times New Roman"/>
          </a:endParaRPr>
        </a:p>
      </xdr:txBody>
    </xdr:sp>
    <xdr:clientData/>
  </xdr:twoCellAnchor>
</xdr:wsDr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H14" activeCellId="0" sqref="H14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1" width="6.05"/>
    <col collapsed="false" customWidth="true" hidden="false" outlineLevel="0" max="2" min="2" style="1" width="20.3"/>
    <col collapsed="false" customWidth="true" hidden="false" outlineLevel="0" max="6" min="3" style="2" width="10.12"/>
    <col collapsed="false" customWidth="true" hidden="false" outlineLevel="0" max="7" min="7" style="2" width="8.48"/>
    <col collapsed="false" customWidth="true" hidden="false" outlineLevel="0" max="8" min="8" style="2" width="10.12"/>
    <col collapsed="false" customWidth="false" hidden="false" outlineLevel="0" max="1023" min="9" style="1" width="11.57"/>
    <col collapsed="false" customWidth="false" hidden="false" outlineLevel="0" max="1024" min="1024" style="1" width="11.59"/>
  </cols>
  <sheetData>
    <row r="1" customFormat="false" ht="12.75" hidden="false" customHeight="false" outlineLevel="0" collapsed="false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7" customFormat="true" ht="38.1" hidden="false" customHeight="true" outlineLevel="0" collapsed="false">
      <c r="A2" s="5"/>
      <c r="B2" s="5"/>
      <c r="C2" s="5" t="s">
        <v>8</v>
      </c>
      <c r="D2" s="5" t="s">
        <v>9</v>
      </c>
      <c r="E2" s="5" t="s">
        <v>10</v>
      </c>
      <c r="F2" s="5" t="s">
        <v>11</v>
      </c>
      <c r="G2" s="6" t="s">
        <v>12</v>
      </c>
      <c r="H2" s="6" t="s">
        <v>12</v>
      </c>
    </row>
    <row r="3" customFormat="false" ht="12.75" hidden="false" customHeight="false" outlineLevel="0" collapsed="false">
      <c r="A3" s="8" t="n">
        <v>1</v>
      </c>
      <c r="B3" s="9" t="s">
        <v>13</v>
      </c>
      <c r="C3" s="10" t="n">
        <f aca="false">'Runde 13 Mai 2023 Augarten'!M3+'Runde 13 Mai 2023 Augarten'!M7</f>
        <v>66</v>
      </c>
      <c r="D3" s="10" t="n">
        <f aca="false">30+18</f>
        <v>48</v>
      </c>
      <c r="E3" s="10" t="n">
        <f aca="false">30+14</f>
        <v>44</v>
      </c>
      <c r="F3" s="10" t="n">
        <f aca="false">30+22</f>
        <v>52</v>
      </c>
      <c r="G3" s="10" t="n">
        <f aca="false">SUM(C3:F3)</f>
        <v>210</v>
      </c>
      <c r="H3" s="11" t="n">
        <v>1</v>
      </c>
    </row>
    <row r="4" customFormat="false" ht="12.75" hidden="false" customHeight="false" outlineLevel="0" collapsed="false">
      <c r="A4" s="8" t="n">
        <v>2</v>
      </c>
      <c r="B4" s="8" t="s">
        <v>14</v>
      </c>
      <c r="C4" s="12" t="n">
        <f aca="false">'Runde 13 Mai 2023 Augarten'!M4+'Runde 13 Mai 2023 Augarten'!M5</f>
        <v>65</v>
      </c>
      <c r="D4" s="12" t="n">
        <v>4</v>
      </c>
      <c r="E4" s="12" t="n">
        <v>0</v>
      </c>
      <c r="F4" s="12" t="n">
        <f aca="false">14</f>
        <v>14</v>
      </c>
      <c r="G4" s="12" t="n">
        <f aca="false">SUM(C4:F4)</f>
        <v>83</v>
      </c>
      <c r="H4" s="12" t="n">
        <v>6</v>
      </c>
    </row>
    <row r="5" customFormat="false" ht="12.75" hidden="false" customHeight="false" outlineLevel="0" collapsed="false">
      <c r="A5" s="8" t="n">
        <v>3</v>
      </c>
      <c r="B5" s="8" t="s">
        <v>15</v>
      </c>
      <c r="C5" s="12" t="n">
        <f aca="false">'Runde 13 Mai 2023 Augarten'!M17+'Runde 13 Mai 2023 Augarten'!M11</f>
        <v>24</v>
      </c>
      <c r="D5" s="12" t="n">
        <v>12</v>
      </c>
      <c r="E5" s="12" t="n">
        <v>0</v>
      </c>
      <c r="F5" s="12" t="n">
        <f aca="false">35+3</f>
        <v>38</v>
      </c>
      <c r="G5" s="12" t="n">
        <f aca="false">SUM(C5:F5)</f>
        <v>74</v>
      </c>
      <c r="H5" s="12" t="n">
        <v>7</v>
      </c>
    </row>
    <row r="6" customFormat="false" ht="12.75" hidden="false" customHeight="false" outlineLevel="0" collapsed="false">
      <c r="A6" s="8" t="n">
        <v>4</v>
      </c>
      <c r="B6" s="8" t="s">
        <v>16</v>
      </c>
      <c r="C6" s="13" t="n">
        <f aca="false">'Runde 13 Mai 2023 Augarten'!M20+'Runde 13 Mai 2023 Augarten'!M10</f>
        <v>24</v>
      </c>
      <c r="D6" s="12" t="n">
        <f aca="false">26+16</f>
        <v>42</v>
      </c>
      <c r="E6" s="12" t="n">
        <f aca="false">22+18</f>
        <v>40</v>
      </c>
      <c r="F6" s="12" t="n">
        <f aca="false">8+4</f>
        <v>12</v>
      </c>
      <c r="G6" s="12" t="n">
        <f aca="false">SUM(C6:F6)</f>
        <v>118</v>
      </c>
      <c r="H6" s="12" t="n">
        <v>4</v>
      </c>
    </row>
    <row r="7" customFormat="false" ht="12.75" hidden="false" customHeight="false" outlineLevel="0" collapsed="false">
      <c r="A7" s="8" t="n">
        <v>5</v>
      </c>
      <c r="B7" s="8" t="s">
        <v>17</v>
      </c>
      <c r="C7" s="12" t="n">
        <f aca="false">'Runde 13 Mai 2023 Augarten'!M18+'Runde 13 Mai 2023 Augarten'!M12</f>
        <v>20</v>
      </c>
      <c r="D7" s="12" t="n">
        <f aca="false">35+8</f>
        <v>43</v>
      </c>
      <c r="E7" s="12" t="n">
        <f aca="false">26+8</f>
        <v>34</v>
      </c>
      <c r="F7" s="12" t="n">
        <f aca="false">12+2</f>
        <v>14</v>
      </c>
      <c r="G7" s="12" t="n">
        <f aca="false">SUM(C7:F7)</f>
        <v>111</v>
      </c>
      <c r="H7" s="12" t="n">
        <v>5</v>
      </c>
    </row>
    <row r="8" customFormat="false" ht="12.75" hidden="false" customHeight="false" outlineLevel="0" collapsed="false">
      <c r="A8" s="8" t="n">
        <v>6</v>
      </c>
      <c r="B8" s="8" t="s">
        <v>18</v>
      </c>
      <c r="C8" s="12" t="n">
        <f aca="false">'Runde 13 Mai 2023 Augarten'!M19+'Runde 13 Mai 2023 Augarten'!M13</f>
        <v>17</v>
      </c>
      <c r="D8" s="12" t="n">
        <f aca="false">10+3</f>
        <v>13</v>
      </c>
      <c r="E8" s="12" t="n">
        <v>0</v>
      </c>
      <c r="F8" s="12" t="n">
        <f aca="false">16+6</f>
        <v>22</v>
      </c>
      <c r="G8" s="12" t="n">
        <f aca="false">SUM(C8:F8)</f>
        <v>52</v>
      </c>
      <c r="H8" s="12" t="n">
        <v>9</v>
      </c>
    </row>
    <row r="9" customFormat="false" ht="12.75" hidden="false" customHeight="false" outlineLevel="0" collapsed="false">
      <c r="A9" s="8" t="n">
        <v>7</v>
      </c>
      <c r="B9" s="14" t="s">
        <v>19</v>
      </c>
      <c r="C9" s="15" t="n">
        <f aca="false">'Runde 13 Mai 2023 Augarten'!M21+'Runde 13 Mai 2023 Augarten'!M14</f>
        <v>13</v>
      </c>
      <c r="D9" s="15" t="n">
        <f aca="false">14+2</f>
        <v>16</v>
      </c>
      <c r="E9" s="15" t="n">
        <f aca="false">40+35</f>
        <v>75</v>
      </c>
      <c r="F9" s="15" t="n">
        <f aca="false">18+10</f>
        <v>28</v>
      </c>
      <c r="G9" s="15" t="n">
        <f aca="false">SUM(C9:F9)</f>
        <v>132</v>
      </c>
      <c r="H9" s="16" t="n">
        <v>2</v>
      </c>
    </row>
    <row r="10" customFormat="false" ht="12.75" hidden="false" customHeight="false" outlineLevel="0" collapsed="false">
      <c r="A10" s="8" t="n">
        <v>8</v>
      </c>
      <c r="B10" s="8" t="s">
        <v>20</v>
      </c>
      <c r="C10" s="12" t="n">
        <f aca="false">'Runde 13 Mai 2023 Augarten'!M15</f>
        <v>10</v>
      </c>
      <c r="D10" s="12" t="n">
        <v>40</v>
      </c>
      <c r="E10" s="12" t="n">
        <v>10</v>
      </c>
      <c r="F10" s="12" t="n">
        <v>1</v>
      </c>
      <c r="G10" s="12" t="n">
        <f aca="false">SUM(C10:F10)</f>
        <v>61</v>
      </c>
      <c r="H10" s="12" t="n">
        <v>8</v>
      </c>
    </row>
    <row r="11" customFormat="false" ht="12.75" hidden="false" customHeight="false" outlineLevel="0" collapsed="false">
      <c r="A11" s="8" t="n">
        <v>9</v>
      </c>
      <c r="B11" s="17" t="s">
        <v>21</v>
      </c>
      <c r="C11" s="18" t="n">
        <f aca="false">'Runde 13 Mai 2023 Augarten'!M16</f>
        <v>8</v>
      </c>
      <c r="D11" s="18" t="n">
        <f aca="false">22+6</f>
        <v>28</v>
      </c>
      <c r="E11" s="18" t="n">
        <f aca="false">16+12</f>
        <v>28</v>
      </c>
      <c r="F11" s="18" t="n">
        <f aca="false">40+26</f>
        <v>66</v>
      </c>
      <c r="G11" s="19" t="n">
        <f aca="false">SUM(C11:F11)</f>
        <v>130</v>
      </c>
      <c r="H11" s="19" t="n">
        <v>3</v>
      </c>
    </row>
    <row r="12" customFormat="false" ht="12.75" hidden="false" customHeight="false" outlineLevel="0" collapsed="false">
      <c r="A12" s="8" t="n">
        <v>10</v>
      </c>
      <c r="B12" s="8" t="s">
        <v>22</v>
      </c>
      <c r="C12" s="12" t="n">
        <v>0</v>
      </c>
      <c r="D12" s="12" t="n">
        <v>1</v>
      </c>
      <c r="E12" s="12"/>
      <c r="F12" s="12"/>
      <c r="G12" s="12" t="n">
        <f aca="false">SUM(C12:F12)</f>
        <v>1</v>
      </c>
      <c r="H12" s="12" t="n">
        <v>11</v>
      </c>
    </row>
    <row r="13" customFormat="false" ht="12.75" hidden="false" customHeight="false" outlineLevel="0" collapsed="false">
      <c r="A13" s="8" t="n">
        <v>11</v>
      </c>
      <c r="B13" s="8" t="s">
        <v>23</v>
      </c>
      <c r="C13" s="12" t="n">
        <v>0</v>
      </c>
      <c r="D13" s="12"/>
      <c r="E13" s="12"/>
      <c r="F13" s="12"/>
      <c r="G13" s="12" t="n">
        <f aca="false">SUM(C13:F13)</f>
        <v>0</v>
      </c>
      <c r="H13" s="12" t="n">
        <v>12</v>
      </c>
    </row>
    <row r="14" customFormat="false" ht="12.75" hidden="false" customHeight="false" outlineLevel="0" collapsed="false">
      <c r="A14" s="8" t="n">
        <v>12</v>
      </c>
      <c r="B14" s="8" t="s">
        <v>24</v>
      </c>
      <c r="C14" s="12"/>
      <c r="D14" s="12"/>
      <c r="E14" s="12" t="n">
        <v>6</v>
      </c>
      <c r="F14" s="12"/>
      <c r="G14" s="12" t="n">
        <f aca="false">SUM(C14:F14)</f>
        <v>6</v>
      </c>
      <c r="H14" s="12" t="n">
        <v>10</v>
      </c>
    </row>
    <row r="15" customFormat="false" ht="12.75" hidden="false" customHeight="false" outlineLevel="0" collapsed="false">
      <c r="A15" s="8"/>
      <c r="B15" s="8" t="s">
        <v>25</v>
      </c>
      <c r="C15" s="12"/>
      <c r="D15" s="12"/>
      <c r="E15" s="12" t="n">
        <f aca="false">4+3+2+1</f>
        <v>10</v>
      </c>
      <c r="F15" s="12" t="n">
        <v>0</v>
      </c>
      <c r="G15" s="12" t="n">
        <v>10</v>
      </c>
      <c r="H15" s="12"/>
    </row>
    <row r="16" customFormat="false" ht="12.75" hidden="false" customHeight="false" outlineLevel="0" collapsed="false">
      <c r="A16" s="8"/>
      <c r="B16" s="8"/>
      <c r="C16" s="12"/>
      <c r="D16" s="12"/>
      <c r="E16" s="12"/>
      <c r="F16" s="12"/>
      <c r="G16" s="12"/>
      <c r="H16" s="12"/>
    </row>
    <row r="17" customFormat="false" ht="12.75" hidden="false" customHeight="false" outlineLevel="0" collapsed="false">
      <c r="B17" s="20" t="s">
        <v>26</v>
      </c>
      <c r="C17" s="21" t="n">
        <f aca="false">SUM(C3:C15)</f>
        <v>247</v>
      </c>
      <c r="D17" s="21" t="n">
        <f aca="false">SUM(D3:D15)</f>
        <v>247</v>
      </c>
      <c r="E17" s="21" t="n">
        <f aca="false">SUM(E3:E15)</f>
        <v>247</v>
      </c>
      <c r="F17" s="21" t="n">
        <f aca="false">SUM(F3:F15)</f>
        <v>247</v>
      </c>
      <c r="G17" s="21" t="n">
        <f aca="false">SUM(G3:G15)</f>
        <v>988</v>
      </c>
      <c r="H17" s="21"/>
    </row>
    <row r="18" customFormat="false" ht="12.75" hidden="false" customHeight="false" outlineLevel="0" collapsed="false">
      <c r="G18" s="2" t="n">
        <f aca="false">G17/4</f>
        <v>247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11.77734375" defaultRowHeight="12.7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5.01"/>
  </cols>
  <sheetData>
    <row r="1" customFormat="false" ht="12.75" hidden="false" customHeight="false" outlineLevel="0" collapsed="false">
      <c r="A1" s="22" t="s">
        <v>27</v>
      </c>
    </row>
    <row r="2" customFormat="false" ht="14.25" hidden="false" customHeight="false" outlineLevel="0" collapsed="false">
      <c r="A2" s="23" t="s">
        <v>28</v>
      </c>
    </row>
    <row r="3" customFormat="false" ht="14.25" hidden="false" customHeight="false" outlineLevel="0" collapsed="false">
      <c r="A3" s="23" t="s">
        <v>29</v>
      </c>
    </row>
    <row r="4" customFormat="false" ht="14.25" hidden="false" customHeight="false" outlineLevel="0" collapsed="false">
      <c r="A4" s="23" t="s">
        <v>30</v>
      </c>
    </row>
    <row r="5" customFormat="false" ht="14.25" hidden="false" customHeight="false" outlineLevel="0" collapsed="false">
      <c r="A5" s="23" t="s">
        <v>31</v>
      </c>
    </row>
    <row r="6" customFormat="false" ht="12.75" hidden="false" customHeight="false" outlineLevel="0" collapsed="false">
      <c r="A6" s="24" t="s">
        <v>32</v>
      </c>
    </row>
    <row r="7" customFormat="false" ht="12.75" hidden="false" customHeight="false" outlineLevel="0" collapsed="false">
      <c r="A7" s="24" t="s">
        <v>33</v>
      </c>
    </row>
    <row r="8" customFormat="false" ht="12.75" hidden="false" customHeight="false" outlineLevel="0" collapsed="false">
      <c r="A8" s="24" t="s">
        <v>34</v>
      </c>
    </row>
    <row r="9" customFormat="false" ht="12.75" hidden="false" customHeight="false" outlineLevel="0" collapsed="false">
      <c r="A9" s="24" t="s">
        <v>35</v>
      </c>
    </row>
    <row r="10" customFormat="false" ht="12.75" hidden="false" customHeight="false" outlineLevel="0" collapsed="false">
      <c r="A10" s="24" t="s">
        <v>36</v>
      </c>
    </row>
    <row r="11" customFormat="false" ht="12.75" hidden="false" customHeight="false" outlineLevel="0" collapsed="false">
      <c r="A11" s="24" t="s">
        <v>37</v>
      </c>
    </row>
    <row r="12" customFormat="false" ht="12.75" hidden="false" customHeight="false" outlineLevel="0" collapsed="false">
      <c r="A12" s="24" t="s">
        <v>38</v>
      </c>
    </row>
    <row r="13" customFormat="false" ht="12.75" hidden="false" customHeight="false" outlineLevel="0" collapsed="false">
      <c r="A13" s="24" t="s">
        <v>39</v>
      </c>
    </row>
    <row r="14" customFormat="false" ht="12.75" hidden="false" customHeight="false" outlineLevel="0" collapsed="false">
      <c r="A14" s="24" t="s">
        <v>40</v>
      </c>
    </row>
    <row r="15" customFormat="false" ht="12.75" hidden="false" customHeight="false" outlineLevel="0" collapsed="false">
      <c r="A15" s="24" t="s">
        <v>41</v>
      </c>
    </row>
    <row r="16" customFormat="false" ht="12.75" hidden="false" customHeight="false" outlineLevel="0" collapsed="false">
      <c r="A16" s="24" t="s">
        <v>42</v>
      </c>
    </row>
    <row r="17" customFormat="false" ht="12.75" hidden="false" customHeight="false" outlineLevel="0" collapsed="false">
      <c r="A17" s="24" t="s">
        <v>43</v>
      </c>
    </row>
    <row r="19" customFormat="false" ht="12.75" hidden="false" customHeight="false" outlineLevel="0" collapsed="false">
      <c r="A19" s="0" t="s">
        <v>44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ColWidth="11.58984375" defaultRowHeight="12.8" zeroHeight="false" outlineLevelRow="0" outlineLevelCol="0"/>
  <cols>
    <col collapsed="false" customWidth="true" hidden="false" outlineLevel="0" max="1" min="1" style="25" width="26.13"/>
    <col collapsed="false" customWidth="true" hidden="false" outlineLevel="0" max="2" min="2" style="26" width="3.89"/>
    <col collapsed="false" customWidth="true" hidden="false" outlineLevel="0" max="3" min="3" style="26" width="3.45"/>
    <col collapsed="false" customWidth="true" hidden="false" outlineLevel="0" max="4" min="4" style="26" width="3.74"/>
    <col collapsed="false" customWidth="true" hidden="false" outlineLevel="0" max="5" min="5" style="26" width="3.89"/>
    <col collapsed="false" customWidth="true" hidden="false" outlineLevel="0" max="6" min="6" style="26" width="6.81"/>
    <col collapsed="false" customWidth="true" hidden="false" outlineLevel="0" max="7" min="7" style="26" width="1.39"/>
    <col collapsed="false" customWidth="true" hidden="false" outlineLevel="0" max="8" min="8" style="27" width="5.24"/>
    <col collapsed="false" customWidth="false" hidden="false" outlineLevel="0" max="1023" min="9" style="25" width="11.57"/>
    <col collapsed="false" customWidth="false" hidden="false" outlineLevel="0" max="1024" min="1024" style="25" width="11.52"/>
  </cols>
  <sheetData>
    <row r="1" customFormat="false" ht="12.8" hidden="false" customHeight="false" outlineLevel="0" collapsed="false">
      <c r="A1" s="28" t="s">
        <v>45</v>
      </c>
      <c r="B1" s="29" t="s">
        <v>46</v>
      </c>
      <c r="C1" s="29" t="s">
        <v>47</v>
      </c>
      <c r="D1" s="29" t="s">
        <v>48</v>
      </c>
      <c r="E1" s="29" t="s">
        <v>49</v>
      </c>
      <c r="F1" s="29" t="s">
        <v>6</v>
      </c>
      <c r="G1" s="30"/>
      <c r="H1" s="31" t="s">
        <v>7</v>
      </c>
    </row>
    <row r="2" customFormat="false" ht="12.8" hidden="false" customHeight="false" outlineLevel="0" collapsed="false">
      <c r="A2" s="32" t="s">
        <v>50</v>
      </c>
      <c r="B2" s="33" t="n">
        <v>24.5</v>
      </c>
      <c r="C2" s="33" t="n">
        <v>3</v>
      </c>
      <c r="D2" s="33"/>
      <c r="E2" s="33" t="n">
        <v>3</v>
      </c>
      <c r="F2" s="33" t="n">
        <f aca="false">SUM(B2:E2)</f>
        <v>30.5</v>
      </c>
      <c r="G2" s="34"/>
      <c r="H2" s="35" t="n">
        <v>1</v>
      </c>
    </row>
    <row r="3" customFormat="false" ht="12.8" hidden="false" customHeight="false" outlineLevel="0" collapsed="false">
      <c r="A3" s="32" t="s">
        <v>51</v>
      </c>
      <c r="B3" s="33" t="n">
        <v>24.5</v>
      </c>
      <c r="C3" s="33" t="n">
        <v>3</v>
      </c>
      <c r="D3" s="33"/>
      <c r="E3" s="33" t="n">
        <v>3</v>
      </c>
      <c r="F3" s="33" t="n">
        <f aca="false">SUM(B3:E3)</f>
        <v>30.5</v>
      </c>
      <c r="G3" s="34"/>
      <c r="H3" s="35" t="n">
        <v>1</v>
      </c>
    </row>
    <row r="4" customFormat="false" ht="12.8" hidden="false" customHeight="false" outlineLevel="0" collapsed="false">
      <c r="A4" s="32" t="s">
        <v>52</v>
      </c>
      <c r="B4" s="33" t="n">
        <v>24.5</v>
      </c>
      <c r="C4" s="33" t="n">
        <v>3</v>
      </c>
      <c r="D4" s="33"/>
      <c r="E4" s="33" t="n">
        <v>3</v>
      </c>
      <c r="F4" s="33" t="n">
        <f aca="false">SUM(B4:E4)</f>
        <v>30.5</v>
      </c>
      <c r="G4" s="34"/>
      <c r="H4" s="35" t="n">
        <v>1</v>
      </c>
    </row>
    <row r="5" customFormat="false" ht="12.8" hidden="false" customHeight="false" outlineLevel="0" collapsed="false">
      <c r="A5" s="36" t="s">
        <v>53</v>
      </c>
      <c r="B5" s="37"/>
      <c r="C5" s="37" t="n">
        <v>23.9</v>
      </c>
      <c r="D5" s="37"/>
      <c r="E5" s="37"/>
      <c r="F5" s="37" t="n">
        <f aca="false">SUM(B5:E5)</f>
        <v>23.9</v>
      </c>
      <c r="G5" s="34"/>
      <c r="H5" s="38" t="n">
        <v>2</v>
      </c>
    </row>
    <row r="6" customFormat="false" ht="12.8" hidden="false" customHeight="false" outlineLevel="0" collapsed="false">
      <c r="A6" s="36" t="s">
        <v>54</v>
      </c>
      <c r="B6" s="37"/>
      <c r="C6" s="37" t="n">
        <v>23.9</v>
      </c>
      <c r="D6" s="37"/>
      <c r="E6" s="37"/>
      <c r="F6" s="37" t="n">
        <f aca="false">SUM(B6:E6)</f>
        <v>23.9</v>
      </c>
      <c r="G6" s="34"/>
      <c r="H6" s="38" t="n">
        <v>2</v>
      </c>
    </row>
    <row r="7" customFormat="false" ht="12.8" hidden="false" customHeight="false" outlineLevel="0" collapsed="false">
      <c r="A7" s="36" t="s">
        <v>55</v>
      </c>
      <c r="B7" s="37"/>
      <c r="C7" s="37" t="n">
        <v>23.9</v>
      </c>
      <c r="D7" s="37"/>
      <c r="E7" s="37"/>
      <c r="F7" s="37" t="n">
        <f aca="false">SUM(B7:E7)</f>
        <v>23.9</v>
      </c>
      <c r="G7" s="34"/>
      <c r="H7" s="38" t="n">
        <v>2</v>
      </c>
    </row>
    <row r="8" customFormat="false" ht="12.8" hidden="false" customHeight="false" outlineLevel="0" collapsed="false">
      <c r="A8" s="39" t="s">
        <v>56</v>
      </c>
      <c r="B8" s="37"/>
      <c r="C8" s="37"/>
      <c r="D8" s="37"/>
      <c r="E8" s="37" t="n">
        <v>23.9</v>
      </c>
      <c r="F8" s="37" t="n">
        <f aca="false">SUM(B8:E8)</f>
        <v>23.9</v>
      </c>
      <c r="G8" s="34"/>
      <c r="H8" s="38" t="n">
        <v>2</v>
      </c>
    </row>
    <row r="9" customFormat="false" ht="12.8" hidden="false" customHeight="false" outlineLevel="0" collapsed="false">
      <c r="A9" s="39" t="s">
        <v>57</v>
      </c>
      <c r="B9" s="37"/>
      <c r="C9" s="37"/>
      <c r="D9" s="37"/>
      <c r="E9" s="37" t="n">
        <v>23.9</v>
      </c>
      <c r="F9" s="37" t="n">
        <f aca="false">SUM(B9:E9)</f>
        <v>23.9</v>
      </c>
      <c r="G9" s="34"/>
      <c r="H9" s="38" t="n">
        <v>2</v>
      </c>
    </row>
    <row r="10" customFormat="false" ht="12.8" hidden="false" customHeight="false" outlineLevel="0" collapsed="false">
      <c r="A10" s="39" t="s">
        <v>58</v>
      </c>
      <c r="B10" s="37"/>
      <c r="C10" s="37"/>
      <c r="D10" s="37"/>
      <c r="E10" s="37" t="n">
        <v>23.9</v>
      </c>
      <c r="F10" s="37" t="n">
        <f aca="false">SUM(B10:E10)</f>
        <v>23.9</v>
      </c>
      <c r="G10" s="34"/>
      <c r="H10" s="38" t="n">
        <v>2</v>
      </c>
    </row>
    <row r="11" customFormat="false" ht="12.8" hidden="false" customHeight="false" outlineLevel="0" collapsed="false">
      <c r="A11" s="40" t="s">
        <v>59</v>
      </c>
      <c r="B11" s="41" t="n">
        <v>18.4</v>
      </c>
      <c r="C11" s="41"/>
      <c r="D11" s="41"/>
      <c r="E11" s="41"/>
      <c r="F11" s="41" t="n">
        <f aca="false">SUM(B11:E11)</f>
        <v>18.4</v>
      </c>
      <c r="G11" s="34"/>
      <c r="H11" s="42" t="n">
        <v>3</v>
      </c>
    </row>
    <row r="12" customFormat="false" ht="12.8" hidden="false" customHeight="false" outlineLevel="0" collapsed="false">
      <c r="A12" s="40" t="s">
        <v>60</v>
      </c>
      <c r="B12" s="41" t="n">
        <v>18.4</v>
      </c>
      <c r="C12" s="41"/>
      <c r="D12" s="41"/>
      <c r="E12" s="41"/>
      <c r="F12" s="41" t="n">
        <f aca="false">SUM(B12:E12)</f>
        <v>18.4</v>
      </c>
      <c r="G12" s="34"/>
      <c r="H12" s="42" t="n">
        <v>3</v>
      </c>
    </row>
    <row r="13" customFormat="false" ht="12.8" hidden="false" customHeight="false" outlineLevel="0" collapsed="false">
      <c r="A13" s="40" t="s">
        <v>61</v>
      </c>
      <c r="B13" s="41" t="n">
        <v>18.4</v>
      </c>
      <c r="C13" s="41"/>
      <c r="D13" s="41"/>
      <c r="E13" s="41"/>
      <c r="F13" s="41" t="n">
        <f aca="false">SUM(B13:E13)</f>
        <v>18.4</v>
      </c>
      <c r="G13" s="34"/>
      <c r="H13" s="42" t="n">
        <v>3</v>
      </c>
    </row>
    <row r="14" customFormat="false" ht="12.8" hidden="false" customHeight="false" outlineLevel="0" collapsed="false">
      <c r="A14" s="40" t="s">
        <v>62</v>
      </c>
      <c r="B14" s="41" t="n">
        <v>18.4</v>
      </c>
      <c r="C14" s="41"/>
      <c r="D14" s="41"/>
      <c r="E14" s="41"/>
      <c r="F14" s="41" t="n">
        <f aca="false">SUM(B14:E14)</f>
        <v>18.4</v>
      </c>
      <c r="G14" s="34"/>
      <c r="H14" s="42" t="n">
        <v>3</v>
      </c>
    </row>
    <row r="15" customFormat="false" ht="12.8" hidden="false" customHeight="false" outlineLevel="0" collapsed="false">
      <c r="A15" s="43" t="s">
        <v>63</v>
      </c>
      <c r="B15" s="44"/>
      <c r="C15" s="44" t="n">
        <v>17.9</v>
      </c>
      <c r="D15" s="44"/>
      <c r="E15" s="44"/>
      <c r="F15" s="44" t="n">
        <f aca="false">SUM(B15:E15)</f>
        <v>17.9</v>
      </c>
      <c r="G15" s="34"/>
      <c r="H15" s="45" t="n">
        <v>4</v>
      </c>
    </row>
    <row r="16" customFormat="false" ht="12.8" hidden="false" customHeight="false" outlineLevel="0" collapsed="false">
      <c r="A16" s="43" t="s">
        <v>64</v>
      </c>
      <c r="B16" s="44"/>
      <c r="C16" s="44" t="n">
        <v>17.9</v>
      </c>
      <c r="D16" s="44"/>
      <c r="E16" s="44"/>
      <c r="F16" s="44" t="n">
        <f aca="false">SUM(B16:E16)</f>
        <v>17.9</v>
      </c>
      <c r="G16" s="34"/>
      <c r="H16" s="45" t="n">
        <v>4</v>
      </c>
    </row>
    <row r="17" customFormat="false" ht="12.8" hidden="false" customHeight="false" outlineLevel="0" collapsed="false">
      <c r="A17" s="43" t="s">
        <v>65</v>
      </c>
      <c r="B17" s="44"/>
      <c r="C17" s="44" t="n">
        <v>17.9</v>
      </c>
      <c r="D17" s="44"/>
      <c r="E17" s="44"/>
      <c r="F17" s="44" t="n">
        <f aca="false">SUM(B17:E17)</f>
        <v>17.9</v>
      </c>
      <c r="G17" s="34"/>
      <c r="H17" s="45" t="n">
        <v>4</v>
      </c>
    </row>
    <row r="18" customFormat="false" ht="12.8" hidden="false" customHeight="false" outlineLevel="0" collapsed="false">
      <c r="A18" s="46" t="s">
        <v>66</v>
      </c>
      <c r="B18" s="47"/>
      <c r="C18" s="47"/>
      <c r="D18" s="47"/>
      <c r="E18" s="47" t="n">
        <v>17.9</v>
      </c>
      <c r="F18" s="47" t="n">
        <f aca="false">SUM(B18:E18)</f>
        <v>17.9</v>
      </c>
      <c r="G18" s="34"/>
      <c r="H18" s="48" t="n">
        <v>4</v>
      </c>
    </row>
    <row r="19" customFormat="false" ht="12.8" hidden="false" customHeight="false" outlineLevel="0" collapsed="false">
      <c r="A19" s="46" t="s">
        <v>67</v>
      </c>
      <c r="B19" s="47"/>
      <c r="C19" s="47"/>
      <c r="D19" s="47"/>
      <c r="E19" s="47" t="n">
        <v>17.9</v>
      </c>
      <c r="F19" s="47" t="n">
        <f aca="false">SUM(B19:E19)</f>
        <v>17.9</v>
      </c>
      <c r="G19" s="34"/>
      <c r="H19" s="48" t="n">
        <v>4</v>
      </c>
    </row>
    <row r="20" customFormat="false" ht="12.8" hidden="false" customHeight="false" outlineLevel="0" collapsed="false">
      <c r="A20" s="46" t="s">
        <v>68</v>
      </c>
      <c r="B20" s="47"/>
      <c r="C20" s="47"/>
      <c r="D20" s="47"/>
      <c r="E20" s="47" t="n">
        <v>17.9</v>
      </c>
      <c r="F20" s="47" t="n">
        <f aca="false">SUM(B20:E20)</f>
        <v>17.9</v>
      </c>
      <c r="G20" s="34"/>
      <c r="H20" s="48" t="n">
        <v>4</v>
      </c>
    </row>
    <row r="21" customFormat="false" ht="12.8" hidden="false" customHeight="false" outlineLevel="0" collapsed="false">
      <c r="A21" s="46" t="s">
        <v>69</v>
      </c>
      <c r="B21" s="47"/>
      <c r="C21" s="47"/>
      <c r="D21" s="47"/>
      <c r="E21" s="47" t="n">
        <v>17.9</v>
      </c>
      <c r="F21" s="47" t="n">
        <f aca="false">SUM(B21:E21)</f>
        <v>17.9</v>
      </c>
      <c r="G21" s="34"/>
      <c r="H21" s="48" t="n">
        <v>4</v>
      </c>
    </row>
    <row r="22" customFormat="false" ht="12.8" hidden="false" customHeight="false" outlineLevel="0" collapsed="false">
      <c r="A22" s="49" t="s">
        <v>70</v>
      </c>
      <c r="B22" s="50"/>
      <c r="C22" s="50"/>
      <c r="D22" s="50" t="n">
        <v>17.5</v>
      </c>
      <c r="E22" s="50"/>
      <c r="F22" s="50" t="n">
        <f aca="false">SUM(B22:E22)</f>
        <v>17.5</v>
      </c>
      <c r="G22" s="34"/>
      <c r="H22" s="51" t="n">
        <v>5</v>
      </c>
    </row>
    <row r="23" customFormat="false" ht="12.8" hidden="false" customHeight="false" outlineLevel="0" collapsed="false">
      <c r="A23" s="49" t="s">
        <v>71</v>
      </c>
      <c r="B23" s="50"/>
      <c r="C23" s="50"/>
      <c r="D23" s="50" t="n">
        <v>17.5</v>
      </c>
      <c r="E23" s="50"/>
      <c r="F23" s="50" t="n">
        <f aca="false">SUM(B23:E23)</f>
        <v>17.5</v>
      </c>
      <c r="G23" s="34"/>
      <c r="H23" s="51" t="n">
        <v>5</v>
      </c>
    </row>
    <row r="24" customFormat="false" ht="12.8" hidden="false" customHeight="false" outlineLevel="0" collapsed="false">
      <c r="A24" s="49" t="s">
        <v>72</v>
      </c>
      <c r="B24" s="50"/>
      <c r="C24" s="50"/>
      <c r="D24" s="50" t="n">
        <v>17.5</v>
      </c>
      <c r="E24" s="50"/>
      <c r="F24" s="50" t="n">
        <f aca="false">SUM(B24:E24)</f>
        <v>17.5</v>
      </c>
      <c r="G24" s="34"/>
      <c r="H24" s="51" t="n">
        <v>5</v>
      </c>
    </row>
    <row r="25" customFormat="false" ht="12.8" hidden="false" customHeight="false" outlineLevel="0" collapsed="false">
      <c r="A25" s="52" t="s">
        <v>73</v>
      </c>
      <c r="B25" s="53"/>
      <c r="C25" s="53"/>
      <c r="D25" s="53" t="n">
        <v>13.1</v>
      </c>
      <c r="E25" s="53"/>
      <c r="F25" s="53" t="n">
        <f aca="false">SUM(B25:E25)</f>
        <v>13.1</v>
      </c>
      <c r="G25" s="34"/>
      <c r="H25" s="54" t="n">
        <v>6</v>
      </c>
    </row>
    <row r="26" customFormat="false" ht="12.8" hidden="false" customHeight="false" outlineLevel="0" collapsed="false">
      <c r="A26" s="52" t="s">
        <v>74</v>
      </c>
      <c r="B26" s="53"/>
      <c r="C26" s="53"/>
      <c r="D26" s="53" t="n">
        <v>13.1</v>
      </c>
      <c r="E26" s="53"/>
      <c r="F26" s="53" t="n">
        <f aca="false">SUM(B26:E26)</f>
        <v>13.1</v>
      </c>
      <c r="G26" s="34"/>
      <c r="H26" s="54" t="n">
        <v>6</v>
      </c>
    </row>
    <row r="27" customFormat="false" ht="12.8" hidden="false" customHeight="false" outlineLevel="0" collapsed="false">
      <c r="A27" s="52" t="s">
        <v>75</v>
      </c>
      <c r="B27" s="53"/>
      <c r="C27" s="53"/>
      <c r="D27" s="53" t="n">
        <v>13.1</v>
      </c>
      <c r="E27" s="53"/>
      <c r="F27" s="53" t="n">
        <f aca="false">SUM(B27:E27)</f>
        <v>13.1</v>
      </c>
      <c r="G27" s="34"/>
      <c r="H27" s="54" t="n">
        <v>6</v>
      </c>
    </row>
    <row r="28" customFormat="false" ht="12.8" hidden="false" customHeight="false" outlineLevel="0" collapsed="false">
      <c r="A28" s="49" t="s">
        <v>76</v>
      </c>
      <c r="B28" s="50" t="n">
        <v>12.3</v>
      </c>
      <c r="C28" s="50"/>
      <c r="D28" s="50"/>
      <c r="E28" s="50"/>
      <c r="F28" s="50" t="n">
        <f aca="false">SUM(B28:E28)</f>
        <v>12.3</v>
      </c>
      <c r="G28" s="34"/>
      <c r="H28" s="51" t="n">
        <v>7</v>
      </c>
    </row>
    <row r="29" customFormat="false" ht="12.8" hidden="false" customHeight="false" outlineLevel="0" collapsed="false">
      <c r="A29" s="49" t="s">
        <v>77</v>
      </c>
      <c r="B29" s="50" t="n">
        <v>12.3</v>
      </c>
      <c r="C29" s="50"/>
      <c r="D29" s="50"/>
      <c r="E29" s="50"/>
      <c r="F29" s="50" t="n">
        <f aca="false">SUM(B29:E29)</f>
        <v>12.3</v>
      </c>
      <c r="G29" s="34"/>
      <c r="H29" s="51" t="n">
        <v>7</v>
      </c>
    </row>
    <row r="30" customFormat="false" ht="12.8" hidden="false" customHeight="false" outlineLevel="0" collapsed="false">
      <c r="A30" s="49" t="s">
        <v>78</v>
      </c>
      <c r="B30" s="50" t="n">
        <v>12.3</v>
      </c>
      <c r="C30" s="50"/>
      <c r="D30" s="50"/>
      <c r="E30" s="50"/>
      <c r="F30" s="50" t="n">
        <f aca="false">SUM(B30:E30)</f>
        <v>12.3</v>
      </c>
      <c r="G30" s="34"/>
      <c r="H30" s="51" t="n">
        <v>7</v>
      </c>
    </row>
    <row r="31" customFormat="false" ht="12.8" hidden="false" customHeight="false" outlineLevel="0" collapsed="false">
      <c r="A31" s="49" t="s">
        <v>79</v>
      </c>
      <c r="B31" s="50" t="n">
        <v>12.3</v>
      </c>
      <c r="C31" s="50"/>
      <c r="D31" s="50"/>
      <c r="E31" s="50"/>
      <c r="F31" s="50" t="n">
        <f aca="false">SUM(B31:E31)</f>
        <v>12.3</v>
      </c>
      <c r="G31" s="34"/>
      <c r="H31" s="51" t="n">
        <v>7</v>
      </c>
    </row>
    <row r="32" customFormat="false" ht="19.4" hidden="false" customHeight="false" outlineLevel="0" collapsed="false">
      <c r="A32" s="55" t="s">
        <v>80</v>
      </c>
      <c r="B32" s="47"/>
      <c r="C32" s="47" t="n">
        <v>11.9</v>
      </c>
      <c r="D32" s="47"/>
      <c r="E32" s="47"/>
      <c r="F32" s="47" t="n">
        <f aca="false">SUM(B32:E32)</f>
        <v>11.9</v>
      </c>
      <c r="G32" s="34"/>
      <c r="H32" s="48" t="n">
        <v>8</v>
      </c>
    </row>
    <row r="33" customFormat="false" ht="12.8" hidden="false" customHeight="false" outlineLevel="0" collapsed="false">
      <c r="A33" s="55" t="s">
        <v>81</v>
      </c>
      <c r="B33" s="47"/>
      <c r="C33" s="47" t="n">
        <v>11.9</v>
      </c>
      <c r="D33" s="47"/>
      <c r="E33" s="47"/>
      <c r="F33" s="47" t="n">
        <f aca="false">SUM(B33:E33)</f>
        <v>11.9</v>
      </c>
      <c r="G33" s="34"/>
      <c r="H33" s="48" t="n">
        <v>8</v>
      </c>
    </row>
    <row r="34" customFormat="false" ht="12.8" hidden="false" customHeight="false" outlineLevel="0" collapsed="false">
      <c r="A34" s="55" t="s">
        <v>82</v>
      </c>
      <c r="B34" s="47"/>
      <c r="C34" s="47" t="n">
        <v>11.9</v>
      </c>
      <c r="D34" s="47"/>
      <c r="E34" s="47"/>
      <c r="F34" s="47" t="n">
        <f aca="false">SUM(B34:E34)</f>
        <v>11.9</v>
      </c>
      <c r="G34" s="34"/>
      <c r="H34" s="48" t="n">
        <v>8</v>
      </c>
    </row>
    <row r="35" customFormat="false" ht="12.8" hidden="false" customHeight="false" outlineLevel="0" collapsed="false">
      <c r="A35" s="56" t="s">
        <v>83</v>
      </c>
      <c r="B35" s="44"/>
      <c r="C35" s="44"/>
      <c r="D35" s="44"/>
      <c r="E35" s="44" t="n">
        <v>11.9</v>
      </c>
      <c r="F35" s="44" t="n">
        <f aca="false">SUM(B35:E35)</f>
        <v>11.9</v>
      </c>
      <c r="G35" s="34"/>
      <c r="H35" s="45" t="n">
        <v>8</v>
      </c>
    </row>
    <row r="36" customFormat="false" ht="12.8" hidden="false" customHeight="false" outlineLevel="0" collapsed="false">
      <c r="A36" s="56" t="s">
        <v>84</v>
      </c>
      <c r="B36" s="44"/>
      <c r="C36" s="44"/>
      <c r="D36" s="44"/>
      <c r="E36" s="44" t="n">
        <v>11.9</v>
      </c>
      <c r="F36" s="44" t="n">
        <f aca="false">SUM(B36:E36)</f>
        <v>11.9</v>
      </c>
      <c r="G36" s="34"/>
      <c r="H36" s="45" t="n">
        <v>8</v>
      </c>
    </row>
    <row r="37" customFormat="false" ht="12.8" hidden="false" customHeight="false" outlineLevel="0" collapsed="false">
      <c r="A37" s="56" t="s">
        <v>85</v>
      </c>
      <c r="B37" s="44"/>
      <c r="C37" s="44"/>
      <c r="D37" s="44"/>
      <c r="E37" s="44" t="n">
        <v>11.9</v>
      </c>
      <c r="F37" s="44" t="n">
        <f aca="false">SUM(B37:E37)</f>
        <v>11.9</v>
      </c>
      <c r="G37" s="34"/>
      <c r="H37" s="45" t="n">
        <v>8</v>
      </c>
    </row>
    <row r="38" customFormat="false" ht="12.8" hidden="false" customHeight="false" outlineLevel="0" collapsed="false">
      <c r="A38" s="52" t="s">
        <v>86</v>
      </c>
      <c r="B38" s="53"/>
      <c r="C38" s="53"/>
      <c r="D38" s="53" t="n">
        <v>8.7</v>
      </c>
      <c r="E38" s="53" t="n">
        <v>3</v>
      </c>
      <c r="F38" s="53" t="n">
        <f aca="false">SUM(B38:E38)</f>
        <v>11.7</v>
      </c>
      <c r="G38" s="34"/>
      <c r="H38" s="54" t="n">
        <v>9</v>
      </c>
    </row>
    <row r="39" customFormat="false" ht="12.8" hidden="false" customHeight="false" outlineLevel="0" collapsed="false">
      <c r="A39" s="52" t="s">
        <v>87</v>
      </c>
      <c r="B39" s="53"/>
      <c r="C39" s="53"/>
      <c r="D39" s="53" t="n">
        <v>8.7</v>
      </c>
      <c r="E39" s="53" t="n">
        <v>3</v>
      </c>
      <c r="F39" s="53" t="n">
        <f aca="false">SUM(B39:E39)</f>
        <v>11.7</v>
      </c>
      <c r="G39" s="34"/>
      <c r="H39" s="54" t="n">
        <v>9</v>
      </c>
    </row>
    <row r="40" customFormat="false" ht="12.8" hidden="false" customHeight="false" outlineLevel="0" collapsed="false">
      <c r="A40" s="57" t="s">
        <v>88</v>
      </c>
      <c r="B40" s="50" t="n">
        <v>3.3</v>
      </c>
      <c r="C40" s="50" t="n">
        <v>6</v>
      </c>
      <c r="D40" s="50"/>
      <c r="E40" s="50"/>
      <c r="F40" s="50" t="n">
        <f aca="false">SUM(B40:E40)</f>
        <v>9.3</v>
      </c>
      <c r="G40" s="34"/>
      <c r="H40" s="51" t="n">
        <v>10</v>
      </c>
    </row>
    <row r="41" customFormat="false" ht="12.8" hidden="false" customHeight="false" outlineLevel="0" collapsed="false">
      <c r="A41" s="55" t="s">
        <v>89</v>
      </c>
      <c r="B41" s="47"/>
      <c r="C41" s="47" t="n">
        <v>3</v>
      </c>
      <c r="D41" s="47"/>
      <c r="E41" s="47" t="n">
        <v>6</v>
      </c>
      <c r="F41" s="47" t="n">
        <f aca="false">SUM(B41:E41)</f>
        <v>9</v>
      </c>
      <c r="G41" s="34"/>
      <c r="H41" s="48" t="n">
        <v>11</v>
      </c>
    </row>
    <row r="42" customFormat="false" ht="12.8" hidden="false" customHeight="false" outlineLevel="0" collapsed="false">
      <c r="A42" s="52" t="s">
        <v>90</v>
      </c>
      <c r="B42" s="53"/>
      <c r="C42" s="53"/>
      <c r="D42" s="53" t="n">
        <v>8.7</v>
      </c>
      <c r="E42" s="53"/>
      <c r="F42" s="53" t="n">
        <f aca="false">SUM(B42:E42)</f>
        <v>8.7</v>
      </c>
      <c r="G42" s="34"/>
      <c r="H42" s="54" t="n">
        <v>12</v>
      </c>
    </row>
    <row r="43" customFormat="false" ht="12.8" hidden="false" customHeight="false" outlineLevel="0" collapsed="false">
      <c r="A43" s="58" t="s">
        <v>91</v>
      </c>
      <c r="B43" s="47"/>
      <c r="C43" s="47"/>
      <c r="D43" s="47" t="n">
        <v>4.4</v>
      </c>
      <c r="E43" s="47" t="n">
        <v>3</v>
      </c>
      <c r="F43" s="47" t="n">
        <f aca="false">SUM(B43:E43)</f>
        <v>7.4</v>
      </c>
      <c r="G43" s="34"/>
      <c r="H43" s="48" t="n">
        <v>13</v>
      </c>
    </row>
    <row r="44" customFormat="false" ht="12.8" hidden="false" customHeight="false" outlineLevel="0" collapsed="false">
      <c r="A44" s="49" t="s">
        <v>92</v>
      </c>
      <c r="B44" s="50" t="n">
        <v>6.1</v>
      </c>
      <c r="C44" s="50"/>
      <c r="D44" s="50"/>
      <c r="E44" s="50"/>
      <c r="F44" s="50" t="n">
        <f aca="false">SUM(B44:E44)</f>
        <v>6.1</v>
      </c>
      <c r="G44" s="34"/>
      <c r="H44" s="51" t="n">
        <v>14</v>
      </c>
    </row>
    <row r="45" customFormat="false" ht="12.8" hidden="false" customHeight="false" outlineLevel="0" collapsed="false">
      <c r="A45" s="49" t="s">
        <v>93</v>
      </c>
      <c r="B45" s="50" t="n">
        <v>6.1</v>
      </c>
      <c r="C45" s="50"/>
      <c r="D45" s="50"/>
      <c r="E45" s="50"/>
      <c r="F45" s="50" t="n">
        <f aca="false">SUM(B45:E45)</f>
        <v>6.1</v>
      </c>
      <c r="G45" s="34"/>
      <c r="H45" s="51" t="n">
        <v>14</v>
      </c>
    </row>
    <row r="46" customFormat="false" ht="12.8" hidden="false" customHeight="false" outlineLevel="0" collapsed="false">
      <c r="A46" s="49" t="s">
        <v>94</v>
      </c>
      <c r="B46" s="50" t="n">
        <v>6.1</v>
      </c>
      <c r="C46" s="50"/>
      <c r="D46" s="50"/>
      <c r="E46" s="50"/>
      <c r="F46" s="50" t="n">
        <f aca="false">SUM(B46:E46)</f>
        <v>6.1</v>
      </c>
      <c r="G46" s="34"/>
      <c r="H46" s="51" t="n">
        <v>14</v>
      </c>
    </row>
    <row r="47" customFormat="false" ht="12.8" hidden="false" customHeight="false" outlineLevel="0" collapsed="false">
      <c r="A47" s="59" t="s">
        <v>95</v>
      </c>
      <c r="B47" s="53"/>
      <c r="C47" s="53" t="n">
        <v>6</v>
      </c>
      <c r="D47" s="53"/>
      <c r="E47" s="53"/>
      <c r="F47" s="53" t="n">
        <f aca="false">SUM(B47:E47)</f>
        <v>6</v>
      </c>
      <c r="G47" s="34"/>
      <c r="H47" s="54" t="n">
        <v>15</v>
      </c>
    </row>
    <row r="48" customFormat="false" ht="12.8" hidden="false" customHeight="false" outlineLevel="0" collapsed="false">
      <c r="A48" s="59" t="s">
        <v>96</v>
      </c>
      <c r="B48" s="53"/>
      <c r="C48" s="53" t="n">
        <v>6</v>
      </c>
      <c r="D48" s="53"/>
      <c r="E48" s="53"/>
      <c r="F48" s="53" t="n">
        <f aca="false">SUM(B48:E48)</f>
        <v>6</v>
      </c>
      <c r="G48" s="34"/>
      <c r="H48" s="54" t="n">
        <v>15</v>
      </c>
    </row>
    <row r="49" customFormat="false" ht="12.8" hidden="false" customHeight="false" outlineLevel="0" collapsed="false">
      <c r="A49" s="59" t="s">
        <v>97</v>
      </c>
      <c r="B49" s="53"/>
      <c r="C49" s="53"/>
      <c r="D49" s="53"/>
      <c r="E49" s="53" t="n">
        <v>6</v>
      </c>
      <c r="F49" s="53" t="n">
        <f aca="false">SUM(B49:E49)</f>
        <v>6</v>
      </c>
      <c r="G49" s="34"/>
      <c r="H49" s="54" t="n">
        <v>15</v>
      </c>
    </row>
    <row r="50" customFormat="false" ht="12.8" hidden="false" customHeight="false" outlineLevel="0" collapsed="false">
      <c r="A50" s="59" t="s">
        <v>98</v>
      </c>
      <c r="B50" s="53"/>
      <c r="C50" s="53"/>
      <c r="D50" s="53"/>
      <c r="E50" s="53" t="n">
        <v>6</v>
      </c>
      <c r="F50" s="53" t="n">
        <f aca="false">SUM(B50:E50)</f>
        <v>6</v>
      </c>
      <c r="G50" s="34"/>
      <c r="H50" s="54" t="n">
        <v>15</v>
      </c>
    </row>
    <row r="51" customFormat="false" ht="12.8" hidden="false" customHeight="false" outlineLevel="0" collapsed="false">
      <c r="A51" s="58" t="s">
        <v>99</v>
      </c>
      <c r="B51" s="47"/>
      <c r="C51" s="47"/>
      <c r="D51" s="47" t="n">
        <v>2.3</v>
      </c>
      <c r="E51" s="47" t="n">
        <v>3</v>
      </c>
      <c r="F51" s="47" t="n">
        <f aca="false">SUM(B51:E51)</f>
        <v>5.3</v>
      </c>
      <c r="G51" s="34"/>
      <c r="H51" s="48" t="n">
        <v>16</v>
      </c>
    </row>
    <row r="52" customFormat="false" ht="12.8" hidden="false" customHeight="false" outlineLevel="0" collapsed="false">
      <c r="A52" s="58" t="s">
        <v>100</v>
      </c>
      <c r="B52" s="47"/>
      <c r="C52" s="47"/>
      <c r="D52" s="47" t="n">
        <v>2.3</v>
      </c>
      <c r="E52" s="47" t="n">
        <v>3</v>
      </c>
      <c r="F52" s="47" t="n">
        <f aca="false">SUM(B52:E52)</f>
        <v>5.3</v>
      </c>
      <c r="G52" s="34"/>
      <c r="H52" s="48" t="n">
        <v>16</v>
      </c>
    </row>
    <row r="53" customFormat="false" ht="12.8" hidden="false" customHeight="false" outlineLevel="0" collapsed="false">
      <c r="A53" s="58" t="s">
        <v>101</v>
      </c>
      <c r="B53" s="47"/>
      <c r="C53" s="47"/>
      <c r="D53" s="47" t="n">
        <v>2.3</v>
      </c>
      <c r="E53" s="47" t="n">
        <v>3</v>
      </c>
      <c r="F53" s="47" t="n">
        <f aca="false">SUM(B53:E53)</f>
        <v>5.3</v>
      </c>
      <c r="G53" s="34"/>
      <c r="H53" s="48" t="n">
        <v>16</v>
      </c>
    </row>
    <row r="54" customFormat="false" ht="12.8" hidden="false" customHeight="false" outlineLevel="0" collapsed="false">
      <c r="A54" s="49" t="s">
        <v>102</v>
      </c>
      <c r="B54" s="50"/>
      <c r="C54" s="50"/>
      <c r="D54" s="50" t="n">
        <v>4.4</v>
      </c>
      <c r="E54" s="50"/>
      <c r="F54" s="50" t="n">
        <f aca="false">SUM(B54:E54)</f>
        <v>4.4</v>
      </c>
      <c r="G54" s="34"/>
      <c r="H54" s="51" t="n">
        <v>17</v>
      </c>
    </row>
    <row r="55" customFormat="false" ht="11.9" hidden="false" customHeight="true" outlineLevel="0" collapsed="false">
      <c r="A55" s="49" t="s">
        <v>103</v>
      </c>
      <c r="B55" s="50"/>
      <c r="C55" s="50"/>
      <c r="D55" s="50" t="n">
        <v>4.4</v>
      </c>
      <c r="E55" s="50"/>
      <c r="F55" s="50" t="n">
        <f aca="false">SUM(B55:E55)</f>
        <v>4.4</v>
      </c>
      <c r="G55" s="34"/>
      <c r="H55" s="51" t="n">
        <v>17</v>
      </c>
    </row>
    <row r="56" customFormat="false" ht="12.8" hidden="false" customHeight="false" outlineLevel="0" collapsed="false">
      <c r="A56" s="52" t="s">
        <v>104</v>
      </c>
      <c r="B56" s="53" t="n">
        <v>3.3</v>
      </c>
      <c r="C56" s="53"/>
      <c r="D56" s="53"/>
      <c r="E56" s="53"/>
      <c r="F56" s="53" t="n">
        <f aca="false">SUM(B56:E56)</f>
        <v>3.3</v>
      </c>
      <c r="G56" s="34"/>
      <c r="H56" s="54" t="n">
        <v>18</v>
      </c>
    </row>
    <row r="57" customFormat="false" ht="12.8" hidden="false" customHeight="false" outlineLevel="0" collapsed="false">
      <c r="A57" s="52" t="s">
        <v>105</v>
      </c>
      <c r="B57" s="53" t="n">
        <v>3.3</v>
      </c>
      <c r="C57" s="53"/>
      <c r="D57" s="53"/>
      <c r="E57" s="53"/>
      <c r="F57" s="53" t="n">
        <f aca="false">SUM(B57:E57)</f>
        <v>3.3</v>
      </c>
      <c r="G57" s="34"/>
      <c r="H57" s="54" t="n">
        <v>18</v>
      </c>
    </row>
    <row r="58" customFormat="false" ht="12.8" hidden="false" customHeight="false" outlineLevel="0" collapsed="false">
      <c r="A58" s="52" t="s">
        <v>106</v>
      </c>
      <c r="B58" s="53" t="n">
        <v>3.3</v>
      </c>
      <c r="C58" s="53"/>
      <c r="D58" s="53"/>
      <c r="E58" s="53"/>
      <c r="F58" s="53" t="n">
        <f aca="false">SUM(B58:E58)</f>
        <v>3.3</v>
      </c>
      <c r="G58" s="34"/>
      <c r="H58" s="54" t="n">
        <v>18</v>
      </c>
    </row>
    <row r="59" customFormat="false" ht="12.8" hidden="false" customHeight="false" outlineLevel="0" collapsed="false">
      <c r="A59" s="52" t="s">
        <v>107</v>
      </c>
      <c r="B59" s="53" t="n">
        <v>3.3</v>
      </c>
      <c r="C59" s="53"/>
      <c r="D59" s="53"/>
      <c r="E59" s="53"/>
      <c r="F59" s="53" t="n">
        <f aca="false">SUM(B59:E59)</f>
        <v>3.3</v>
      </c>
      <c r="G59" s="34"/>
      <c r="H59" s="54" t="n">
        <v>18</v>
      </c>
    </row>
    <row r="60" customFormat="false" ht="12.8" hidden="false" customHeight="false" outlineLevel="0" collapsed="false">
      <c r="A60" s="52" t="s">
        <v>108</v>
      </c>
      <c r="B60" s="53" t="n">
        <v>3.3</v>
      </c>
      <c r="C60" s="53"/>
      <c r="D60" s="53"/>
      <c r="E60" s="53"/>
      <c r="F60" s="53" t="n">
        <f aca="false">SUM(B60:E60)</f>
        <v>3.3</v>
      </c>
      <c r="G60" s="34"/>
      <c r="H60" s="54" t="n">
        <v>18</v>
      </c>
    </row>
    <row r="61" customFormat="false" ht="12.8" hidden="false" customHeight="false" outlineLevel="0" collapsed="false">
      <c r="A61" s="52" t="s">
        <v>109</v>
      </c>
      <c r="B61" s="53" t="n">
        <v>3.3</v>
      </c>
      <c r="C61" s="53"/>
      <c r="D61" s="53"/>
      <c r="E61" s="53"/>
      <c r="F61" s="53" t="n">
        <f aca="false">SUM(B61:E61)</f>
        <v>3.3</v>
      </c>
      <c r="G61" s="34"/>
      <c r="H61" s="54" t="n">
        <v>18</v>
      </c>
    </row>
    <row r="62" customFormat="false" ht="12.8" hidden="false" customHeight="false" outlineLevel="0" collapsed="false">
      <c r="A62" s="52" t="s">
        <v>110</v>
      </c>
      <c r="B62" s="53" t="n">
        <v>3.3</v>
      </c>
      <c r="C62" s="53"/>
      <c r="D62" s="53"/>
      <c r="E62" s="53"/>
      <c r="F62" s="53" t="n">
        <f aca="false">SUM(B62:E62)</f>
        <v>3.3</v>
      </c>
      <c r="G62" s="34"/>
      <c r="H62" s="54" t="n">
        <v>18</v>
      </c>
    </row>
    <row r="63" customFormat="false" ht="12.8" hidden="false" customHeight="false" outlineLevel="0" collapsed="false">
      <c r="A63" s="52" t="s">
        <v>111</v>
      </c>
      <c r="B63" s="53" t="n">
        <v>3.3</v>
      </c>
      <c r="C63" s="53"/>
      <c r="D63" s="53"/>
      <c r="E63" s="53"/>
      <c r="F63" s="53" t="n">
        <f aca="false">SUM(B63:E63)</f>
        <v>3.3</v>
      </c>
      <c r="G63" s="34"/>
      <c r="H63" s="54" t="n">
        <v>18</v>
      </c>
    </row>
    <row r="64" customFormat="false" ht="12.8" hidden="false" customHeight="false" outlineLevel="0" collapsed="false">
      <c r="A64" s="52" t="s">
        <v>112</v>
      </c>
      <c r="B64" s="53" t="n">
        <v>3.3</v>
      </c>
      <c r="C64" s="53"/>
      <c r="D64" s="53"/>
      <c r="E64" s="53"/>
      <c r="F64" s="53" t="n">
        <f aca="false">SUM(B64:E64)</f>
        <v>3.3</v>
      </c>
      <c r="G64" s="34"/>
      <c r="H64" s="54" t="n">
        <v>18</v>
      </c>
    </row>
    <row r="65" customFormat="false" ht="12.8" hidden="false" customHeight="false" outlineLevel="0" collapsed="false">
      <c r="A65" s="52" t="s">
        <v>113</v>
      </c>
      <c r="B65" s="53" t="n">
        <v>3.3</v>
      </c>
      <c r="C65" s="53"/>
      <c r="D65" s="53"/>
      <c r="E65" s="53"/>
      <c r="F65" s="53" t="n">
        <f aca="false">SUM(B65:E65)</f>
        <v>3.3</v>
      </c>
      <c r="G65" s="34"/>
      <c r="H65" s="54" t="n">
        <v>18</v>
      </c>
    </row>
    <row r="66" customFormat="false" ht="12.8" hidden="false" customHeight="false" outlineLevel="0" collapsed="false">
      <c r="A66" s="52" t="s">
        <v>114</v>
      </c>
      <c r="B66" s="53" t="n">
        <v>3.3</v>
      </c>
      <c r="C66" s="53"/>
      <c r="D66" s="53"/>
      <c r="E66" s="53"/>
      <c r="F66" s="53" t="n">
        <f aca="false">SUM(B66:E66)</f>
        <v>3.3</v>
      </c>
      <c r="G66" s="34"/>
      <c r="H66" s="54" t="n">
        <v>18</v>
      </c>
    </row>
    <row r="67" customFormat="false" ht="12.8" hidden="false" customHeight="false" outlineLevel="0" collapsed="false">
      <c r="A67" s="52" t="s">
        <v>95</v>
      </c>
      <c r="B67" s="53" t="n">
        <v>3.3</v>
      </c>
      <c r="C67" s="53"/>
      <c r="D67" s="53"/>
      <c r="E67" s="53"/>
      <c r="F67" s="53" t="n">
        <f aca="false">SUM(B67:E67)</f>
        <v>3.3</v>
      </c>
      <c r="G67" s="34"/>
      <c r="H67" s="54" t="n">
        <v>18</v>
      </c>
    </row>
    <row r="68" customFormat="false" ht="12.8" hidden="false" customHeight="false" outlineLevel="0" collapsed="false">
      <c r="A68" s="57" t="s">
        <v>115</v>
      </c>
      <c r="B68" s="50"/>
      <c r="C68" s="50" t="n">
        <v>3</v>
      </c>
      <c r="D68" s="50"/>
      <c r="E68" s="50"/>
      <c r="F68" s="50" t="n">
        <f aca="false">SUM(B68:E68)</f>
        <v>3</v>
      </c>
      <c r="G68" s="34"/>
      <c r="H68" s="51" t="n">
        <v>19</v>
      </c>
    </row>
    <row r="69" customFormat="false" ht="12.8" hidden="false" customHeight="false" outlineLevel="0" collapsed="false">
      <c r="A69" s="57" t="s">
        <v>116</v>
      </c>
      <c r="B69" s="50"/>
      <c r="C69" s="50" t="n">
        <v>3</v>
      </c>
      <c r="D69" s="50"/>
      <c r="E69" s="50"/>
      <c r="F69" s="50" t="n">
        <f aca="false">SUM(B69:E69)</f>
        <v>3</v>
      </c>
      <c r="G69" s="34"/>
      <c r="H69" s="51" t="n">
        <v>20</v>
      </c>
    </row>
    <row r="70" customFormat="false" ht="12.8" hidden="false" customHeight="false" outlineLevel="0" collapsed="false">
      <c r="A70" s="60" t="s">
        <v>117</v>
      </c>
      <c r="B70" s="50"/>
      <c r="C70" s="50" t="n">
        <v>3</v>
      </c>
      <c r="D70" s="50"/>
      <c r="E70" s="50"/>
      <c r="F70" s="50" t="n">
        <f aca="false">SUM(B70:E70)</f>
        <v>3</v>
      </c>
      <c r="G70" s="34"/>
      <c r="H70" s="51" t="n">
        <v>18</v>
      </c>
    </row>
    <row r="71" customFormat="false" ht="12.8" hidden="false" customHeight="false" outlineLevel="0" collapsed="false">
      <c r="A71" s="61" t="s">
        <v>118</v>
      </c>
      <c r="B71" s="53"/>
      <c r="C71" s="53"/>
      <c r="D71" s="53"/>
      <c r="E71" s="53" t="n">
        <v>3</v>
      </c>
      <c r="F71" s="53" t="n">
        <f aca="false">SUM(B71:E71)</f>
        <v>3</v>
      </c>
      <c r="G71" s="62"/>
      <c r="H71" s="54" t="n">
        <v>18</v>
      </c>
    </row>
    <row r="72" customFormat="false" ht="12.8" hidden="false" customHeight="false" outlineLevel="0" collapsed="false">
      <c r="A72" s="61" t="s">
        <v>119</v>
      </c>
      <c r="B72" s="53"/>
      <c r="C72" s="53"/>
      <c r="D72" s="53"/>
      <c r="E72" s="53" t="n">
        <v>3</v>
      </c>
      <c r="F72" s="53" t="n">
        <f aca="false">SUM(B72:E72)</f>
        <v>3</v>
      </c>
      <c r="G72" s="62"/>
      <c r="H72" s="54" t="n">
        <v>18</v>
      </c>
    </row>
    <row r="73" customFormat="false" ht="12.8" hidden="false" customHeight="false" outlineLevel="0" collapsed="false">
      <c r="A73" s="61" t="s">
        <v>120</v>
      </c>
      <c r="B73" s="53"/>
      <c r="C73" s="53"/>
      <c r="D73" s="53"/>
      <c r="E73" s="53" t="n">
        <v>3</v>
      </c>
      <c r="F73" s="53" t="n">
        <f aca="false">SUM(B73:E73)</f>
        <v>3</v>
      </c>
      <c r="G73" s="62"/>
      <c r="H73" s="54" t="n">
        <v>18</v>
      </c>
    </row>
    <row r="74" customFormat="false" ht="12.8" hidden="false" customHeight="false" outlineLevel="0" collapsed="false">
      <c r="A74" s="61" t="s">
        <v>121</v>
      </c>
      <c r="B74" s="53"/>
      <c r="C74" s="53"/>
      <c r="D74" s="53"/>
      <c r="E74" s="53" t="n">
        <v>3</v>
      </c>
      <c r="F74" s="53" t="n">
        <f aca="false">SUM(B74:E74)</f>
        <v>3</v>
      </c>
      <c r="G74" s="62"/>
      <c r="H74" s="54" t="n">
        <v>18</v>
      </c>
    </row>
    <row r="75" s="25" customFormat="true" ht="12.8" hidden="false" customHeight="false" outlineLevel="0" collapsed="false"/>
    <row r="76" s="25" customFormat="tru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W31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W1" activeCellId="0" sqref="W1"/>
    </sheetView>
  </sheetViews>
  <sheetFormatPr defaultColWidth="11.0546875" defaultRowHeight="13.45" zeroHeight="false" outlineLevelRow="0" outlineLevelCol="0"/>
  <cols>
    <col collapsed="false" customWidth="true" hidden="false" outlineLevel="0" max="1" min="1" style="63" width="5.28"/>
    <col collapsed="false" customWidth="true" hidden="false" outlineLevel="0" max="2" min="2" style="64" width="19.45"/>
    <col collapsed="false" customWidth="true" hidden="false" outlineLevel="0" max="3" min="3" style="64" width="18.97"/>
    <col collapsed="false" customWidth="true" hidden="false" outlineLevel="0" max="4" min="4" style="64" width="9.85"/>
    <col collapsed="false" customWidth="true" hidden="false" outlineLevel="0" max="5" min="5" style="65" width="8.13"/>
    <col collapsed="false" customWidth="true" hidden="false" outlineLevel="0" max="6" min="6" style="64" width="15.83"/>
    <col collapsed="false" customWidth="true" hidden="false" outlineLevel="0" max="7" min="7" style="64" width="16.26"/>
    <col collapsed="false" customWidth="true" hidden="false" outlineLevel="0" max="8" min="8" style="65" width="9.13"/>
    <col collapsed="false" customWidth="true" hidden="false" outlineLevel="0" max="9" min="9" style="64" width="16.4"/>
    <col collapsed="false" customWidth="true" hidden="false" outlineLevel="0" max="10" min="10" style="64" width="10.27"/>
    <col collapsed="false" customWidth="true" hidden="false" outlineLevel="0" max="11" min="11" style="65" width="9.13"/>
    <col collapsed="false" customWidth="true" hidden="false" outlineLevel="0" max="12" min="12" style="64" width="10.27"/>
    <col collapsed="false" customWidth="true" hidden="false" outlineLevel="0" max="13" min="13" style="64" width="8.68"/>
    <col collapsed="false" customWidth="true" hidden="false" outlineLevel="0" max="14" min="14" style="65" width="6.41"/>
    <col collapsed="false" customWidth="true" hidden="false" outlineLevel="0" max="15" min="15" style="65" width="14.23"/>
    <col collapsed="false" customWidth="true" hidden="false" outlineLevel="0" max="16" min="16" style="65" width="7.98"/>
    <col collapsed="false" customWidth="true" hidden="false" outlineLevel="0" max="17" min="17" style="65" width="4.56"/>
    <col collapsed="false" customWidth="true" hidden="false" outlineLevel="0" max="18" min="18" style="65" width="6.13"/>
    <col collapsed="false" customWidth="true" hidden="false" outlineLevel="0" max="19" min="19" style="65" width="6.84"/>
    <col collapsed="false" customWidth="true" hidden="false" outlineLevel="0" max="20" min="20" style="64" width="17.19"/>
    <col collapsed="false" customWidth="false" hidden="false" outlineLevel="0" max="1022" min="21" style="64" width="11.04"/>
    <col collapsed="false" customWidth="true" hidden="false" outlineLevel="0" max="1024" min="1024" style="0" width="11.52"/>
  </cols>
  <sheetData>
    <row r="2" customFormat="false" ht="13.45" hidden="false" customHeight="false" outlineLevel="0" collapsed="false">
      <c r="A2" s="66" t="s">
        <v>122</v>
      </c>
      <c r="B2" s="67" t="s">
        <v>123</v>
      </c>
      <c r="C2" s="68" t="s">
        <v>124</v>
      </c>
      <c r="D2" s="68"/>
      <c r="E2" s="68"/>
      <c r="F2" s="68" t="s">
        <v>125</v>
      </c>
      <c r="G2" s="68"/>
      <c r="H2" s="68"/>
      <c r="I2" s="68" t="s">
        <v>126</v>
      </c>
      <c r="J2" s="68"/>
      <c r="K2" s="68"/>
      <c r="L2" s="68" t="s">
        <v>127</v>
      </c>
      <c r="M2" s="68"/>
      <c r="N2" s="68"/>
      <c r="O2" s="69" t="s">
        <v>128</v>
      </c>
      <c r="P2" s="70" t="s">
        <v>129</v>
      </c>
      <c r="Q2" s="71" t="s">
        <v>130</v>
      </c>
      <c r="R2" s="71" t="s">
        <v>131</v>
      </c>
      <c r="S2" s="71" t="s">
        <v>132</v>
      </c>
    </row>
    <row r="3" customFormat="false" ht="32.8" hidden="false" customHeight="false" outlineLevel="0" collapsed="false">
      <c r="A3" s="72"/>
      <c r="B3" s="73"/>
      <c r="C3" s="74" t="s">
        <v>133</v>
      </c>
      <c r="D3" s="75" t="s">
        <v>134</v>
      </c>
      <c r="E3" s="76" t="s">
        <v>135</v>
      </c>
      <c r="F3" s="74" t="s">
        <v>133</v>
      </c>
      <c r="G3" s="75" t="s">
        <v>134</v>
      </c>
      <c r="H3" s="76" t="s">
        <v>135</v>
      </c>
      <c r="I3" s="74" t="s">
        <v>133</v>
      </c>
      <c r="J3" s="75" t="s">
        <v>134</v>
      </c>
      <c r="K3" s="76" t="s">
        <v>135</v>
      </c>
      <c r="L3" s="74" t="s">
        <v>133</v>
      </c>
      <c r="M3" s="75" t="s">
        <v>134</v>
      </c>
      <c r="N3" s="76" t="s">
        <v>135</v>
      </c>
      <c r="O3" s="77"/>
      <c r="P3" s="70"/>
      <c r="Q3" s="71"/>
      <c r="R3" s="71"/>
      <c r="S3" s="71"/>
      <c r="T3" s="78" t="s">
        <v>136</v>
      </c>
      <c r="U3" s="78" t="s">
        <v>137</v>
      </c>
      <c r="V3" s="78" t="s">
        <v>138</v>
      </c>
    </row>
    <row r="4" customFormat="false" ht="13.45" hidden="false" customHeight="false" outlineLevel="0" collapsed="false">
      <c r="A4" s="79" t="s">
        <v>139</v>
      </c>
      <c r="B4" s="80" t="s">
        <v>140</v>
      </c>
      <c r="C4" s="81" t="s">
        <v>141</v>
      </c>
      <c r="D4" s="82" t="s">
        <v>142</v>
      </c>
      <c r="E4" s="83" t="n">
        <v>900</v>
      </c>
      <c r="F4" s="81" t="s">
        <v>143</v>
      </c>
      <c r="G4" s="82" t="s">
        <v>144</v>
      </c>
      <c r="H4" s="83" t="n">
        <v>113</v>
      </c>
      <c r="I4" s="81" t="s">
        <v>145</v>
      </c>
      <c r="J4" s="82" t="s">
        <v>146</v>
      </c>
      <c r="K4" s="83" t="n">
        <v>896</v>
      </c>
      <c r="L4" s="81"/>
      <c r="M4" s="82"/>
      <c r="N4" s="83"/>
      <c r="O4" s="84" t="s">
        <v>21</v>
      </c>
      <c r="P4" s="85" t="n">
        <v>5</v>
      </c>
      <c r="Q4" s="84" t="n">
        <v>16</v>
      </c>
      <c r="R4" s="84" t="s">
        <v>147</v>
      </c>
      <c r="S4" s="84" t="s">
        <v>148</v>
      </c>
      <c r="T4" s="86" t="s">
        <v>21</v>
      </c>
      <c r="U4" s="87" t="n">
        <v>40</v>
      </c>
      <c r="V4" s="88" t="s">
        <v>149</v>
      </c>
      <c r="W4" s="64" t="s">
        <v>150</v>
      </c>
    </row>
    <row r="5" customFormat="false" ht="13.45" hidden="false" customHeight="false" outlineLevel="0" collapsed="false">
      <c r="A5" s="79" t="s">
        <v>151</v>
      </c>
      <c r="B5" s="80" t="s">
        <v>152</v>
      </c>
      <c r="C5" s="81" t="s">
        <v>153</v>
      </c>
      <c r="D5" s="82" t="s">
        <v>154</v>
      </c>
      <c r="E5" s="83"/>
      <c r="F5" s="81" t="s">
        <v>153</v>
      </c>
      <c r="G5" s="82" t="s">
        <v>155</v>
      </c>
      <c r="H5" s="83"/>
      <c r="I5" s="81" t="s">
        <v>156</v>
      </c>
      <c r="J5" s="82" t="s">
        <v>157</v>
      </c>
      <c r="K5" s="83"/>
      <c r="L5" s="81" t="s">
        <v>158</v>
      </c>
      <c r="M5" s="82" t="s">
        <v>159</v>
      </c>
      <c r="N5" s="83"/>
      <c r="O5" s="84" t="s">
        <v>160</v>
      </c>
      <c r="P5" s="85" t="n">
        <v>4</v>
      </c>
      <c r="Q5" s="84" t="n">
        <v>17</v>
      </c>
      <c r="R5" s="84" t="s">
        <v>161</v>
      </c>
      <c r="S5" s="84" t="s">
        <v>162</v>
      </c>
      <c r="T5" s="86" t="s">
        <v>163</v>
      </c>
      <c r="U5" s="87" t="n">
        <v>35</v>
      </c>
      <c r="V5" s="88" t="s">
        <v>164</v>
      </c>
    </row>
    <row r="6" customFormat="false" ht="13.45" hidden="false" customHeight="false" outlineLevel="0" collapsed="false">
      <c r="A6" s="79" t="s">
        <v>165</v>
      </c>
      <c r="B6" s="80" t="s">
        <v>166</v>
      </c>
      <c r="C6" s="81" t="s">
        <v>167</v>
      </c>
      <c r="D6" s="82" t="s">
        <v>168</v>
      </c>
      <c r="E6" s="83" t="n">
        <v>588</v>
      </c>
      <c r="F6" s="81" t="s">
        <v>169</v>
      </c>
      <c r="G6" s="82" t="s">
        <v>170</v>
      </c>
      <c r="H6" s="83" t="n">
        <v>734</v>
      </c>
      <c r="I6" s="81" t="s">
        <v>167</v>
      </c>
      <c r="J6" s="82" t="s">
        <v>171</v>
      </c>
      <c r="K6" s="83" t="n">
        <v>198</v>
      </c>
      <c r="L6" s="81"/>
      <c r="M6" s="82"/>
      <c r="N6" s="83"/>
      <c r="O6" s="84" t="s">
        <v>13</v>
      </c>
      <c r="P6" s="85" t="n">
        <v>4</v>
      </c>
      <c r="Q6" s="84" t="n">
        <v>15</v>
      </c>
      <c r="R6" s="84" t="s">
        <v>161</v>
      </c>
      <c r="S6" s="84" t="s">
        <v>172</v>
      </c>
      <c r="T6" s="86" t="s">
        <v>13</v>
      </c>
      <c r="U6" s="87" t="n">
        <v>30</v>
      </c>
      <c r="V6" s="88" t="s">
        <v>173</v>
      </c>
    </row>
    <row r="7" customFormat="false" ht="13.45" hidden="false" customHeight="false" outlineLevel="0" collapsed="false">
      <c r="A7" s="79" t="s">
        <v>174</v>
      </c>
      <c r="B7" s="80" t="s">
        <v>175</v>
      </c>
      <c r="C7" s="81" t="s">
        <v>176</v>
      </c>
      <c r="D7" s="82" t="s">
        <v>177</v>
      </c>
      <c r="E7" s="83" t="n">
        <v>605</v>
      </c>
      <c r="F7" s="81" t="s">
        <v>178</v>
      </c>
      <c r="G7" s="82" t="s">
        <v>179</v>
      </c>
      <c r="H7" s="83" t="n">
        <v>644</v>
      </c>
      <c r="I7" s="81" t="s">
        <v>180</v>
      </c>
      <c r="J7" s="82" t="s">
        <v>181</v>
      </c>
      <c r="K7" s="83"/>
      <c r="L7" s="81"/>
      <c r="M7" s="82"/>
      <c r="N7" s="83"/>
      <c r="O7" s="84" t="s">
        <v>21</v>
      </c>
      <c r="P7" s="85" t="n">
        <v>4</v>
      </c>
      <c r="Q7" s="84" t="n">
        <v>14</v>
      </c>
      <c r="R7" s="84" t="s">
        <v>161</v>
      </c>
      <c r="S7" s="84" t="s">
        <v>182</v>
      </c>
      <c r="T7" s="86" t="s">
        <v>21</v>
      </c>
      <c r="U7" s="87" t="n">
        <v>26</v>
      </c>
      <c r="V7" s="88" t="n">
        <v>6</v>
      </c>
    </row>
    <row r="8" customFormat="false" ht="13.45" hidden="false" customHeight="false" outlineLevel="0" collapsed="false">
      <c r="A8" s="79" t="s">
        <v>183</v>
      </c>
      <c r="B8" s="80" t="s">
        <v>184</v>
      </c>
      <c r="C8" s="81" t="s">
        <v>185</v>
      </c>
      <c r="D8" s="82" t="s">
        <v>186</v>
      </c>
      <c r="E8" s="83" t="n">
        <v>16</v>
      </c>
      <c r="F8" s="81" t="s">
        <v>187</v>
      </c>
      <c r="G8" s="82" t="s">
        <v>188</v>
      </c>
      <c r="H8" s="83" t="n">
        <v>812</v>
      </c>
      <c r="I8" s="81" t="s">
        <v>189</v>
      </c>
      <c r="J8" s="82" t="s">
        <v>190</v>
      </c>
      <c r="K8" s="83" t="n">
        <v>728</v>
      </c>
      <c r="L8" s="81"/>
      <c r="M8" s="82"/>
      <c r="N8" s="83"/>
      <c r="O8" s="84" t="s">
        <v>13</v>
      </c>
      <c r="P8" s="85" t="n">
        <v>4</v>
      </c>
      <c r="Q8" s="84" t="n">
        <v>14</v>
      </c>
      <c r="R8" s="84" t="s">
        <v>161</v>
      </c>
      <c r="S8" s="84" t="s">
        <v>191</v>
      </c>
      <c r="T8" s="86" t="s">
        <v>13</v>
      </c>
      <c r="U8" s="87" t="n">
        <v>22</v>
      </c>
      <c r="V8" s="88" t="n">
        <v>3</v>
      </c>
      <c r="W8" s="64" t="s">
        <v>150</v>
      </c>
    </row>
    <row r="9" customFormat="false" ht="13.45" hidden="false" customHeight="false" outlineLevel="0" collapsed="false">
      <c r="A9" s="79" t="s">
        <v>192</v>
      </c>
      <c r="B9" s="80" t="s">
        <v>193</v>
      </c>
      <c r="C9" s="81" t="s">
        <v>194</v>
      </c>
      <c r="D9" s="82" t="s">
        <v>195</v>
      </c>
      <c r="E9" s="83" t="n">
        <v>172</v>
      </c>
      <c r="F9" s="81" t="s">
        <v>196</v>
      </c>
      <c r="G9" s="82" t="s">
        <v>197</v>
      </c>
      <c r="H9" s="83"/>
      <c r="I9" s="81" t="s">
        <v>198</v>
      </c>
      <c r="J9" s="82" t="s">
        <v>199</v>
      </c>
      <c r="K9" s="83" t="n">
        <v>411</v>
      </c>
      <c r="L9" s="81"/>
      <c r="M9" s="82"/>
      <c r="N9" s="83"/>
      <c r="O9" s="84" t="s">
        <v>19</v>
      </c>
      <c r="P9" s="85" t="n">
        <v>3</v>
      </c>
      <c r="Q9" s="84" t="n">
        <v>17</v>
      </c>
      <c r="R9" s="84" t="s">
        <v>200</v>
      </c>
      <c r="S9" s="84" t="s">
        <v>201</v>
      </c>
      <c r="T9" s="86" t="s">
        <v>19</v>
      </c>
      <c r="U9" s="87" t="n">
        <v>18</v>
      </c>
      <c r="V9" s="88" t="n">
        <v>3</v>
      </c>
      <c r="W9" s="64" t="s">
        <v>150</v>
      </c>
    </row>
    <row r="10" customFormat="false" ht="13.45" hidden="false" customHeight="false" outlineLevel="0" collapsed="false">
      <c r="A10" s="79" t="s">
        <v>202</v>
      </c>
      <c r="B10" s="80" t="s">
        <v>203</v>
      </c>
      <c r="C10" s="81" t="s">
        <v>204</v>
      </c>
      <c r="D10" s="82" t="s">
        <v>205</v>
      </c>
      <c r="E10" s="83" t="n">
        <v>130</v>
      </c>
      <c r="F10" s="81" t="s">
        <v>204</v>
      </c>
      <c r="G10" s="82" t="s">
        <v>206</v>
      </c>
      <c r="H10" s="83" t="n">
        <v>131</v>
      </c>
      <c r="I10" s="81" t="s">
        <v>207</v>
      </c>
      <c r="J10" s="82" t="s">
        <v>208</v>
      </c>
      <c r="K10" s="83" t="n">
        <v>874</v>
      </c>
      <c r="L10" s="81"/>
      <c r="M10" s="82"/>
      <c r="N10" s="83"/>
      <c r="O10" s="84" t="s">
        <v>13</v>
      </c>
      <c r="P10" s="85" t="n">
        <v>3</v>
      </c>
      <c r="Q10" s="84" t="n">
        <v>17</v>
      </c>
      <c r="R10" s="84" t="s">
        <v>200</v>
      </c>
      <c r="S10" s="84" t="s">
        <v>209</v>
      </c>
      <c r="T10" s="86" t="s">
        <v>13</v>
      </c>
      <c r="U10" s="87" t="s">
        <v>210</v>
      </c>
      <c r="V10" s="88" t="n">
        <v>3</v>
      </c>
      <c r="W10" s="64" t="s">
        <v>150</v>
      </c>
    </row>
    <row r="11" customFormat="false" ht="13.45" hidden="false" customHeight="false" outlineLevel="0" collapsed="false">
      <c r="A11" s="89" t="s">
        <v>211</v>
      </c>
      <c r="B11" s="90" t="s">
        <v>212</v>
      </c>
      <c r="C11" s="91" t="s">
        <v>213</v>
      </c>
      <c r="D11" s="92" t="s">
        <v>214</v>
      </c>
      <c r="E11" s="93" t="s">
        <v>215</v>
      </c>
      <c r="F11" s="91" t="s">
        <v>216</v>
      </c>
      <c r="G11" s="92" t="s">
        <v>217</v>
      </c>
      <c r="H11" s="93" t="s">
        <v>218</v>
      </c>
      <c r="I11" s="91" t="s">
        <v>216</v>
      </c>
      <c r="J11" s="92" t="s">
        <v>219</v>
      </c>
      <c r="K11" s="93" t="s">
        <v>220</v>
      </c>
      <c r="L11" s="91" t="s">
        <v>213</v>
      </c>
      <c r="M11" s="92" t="s">
        <v>221</v>
      </c>
      <c r="N11" s="93"/>
      <c r="O11" s="84" t="s">
        <v>222</v>
      </c>
      <c r="P11" s="85" t="n">
        <v>3</v>
      </c>
      <c r="Q11" s="84" t="n">
        <v>14</v>
      </c>
      <c r="R11" s="84" t="s">
        <v>200</v>
      </c>
      <c r="S11" s="84" t="s">
        <v>223</v>
      </c>
      <c r="T11" s="84" t="s">
        <v>224</v>
      </c>
      <c r="U11" s="84" t="s">
        <v>224</v>
      </c>
      <c r="V11" s="94" t="s">
        <v>224</v>
      </c>
    </row>
    <row r="12" customFormat="false" ht="14.9" hidden="false" customHeight="true" outlineLevel="0" collapsed="false">
      <c r="A12" s="79" t="s">
        <v>225</v>
      </c>
      <c r="B12" s="80" t="s">
        <v>226</v>
      </c>
      <c r="C12" s="81" t="s">
        <v>227</v>
      </c>
      <c r="D12" s="82" t="s">
        <v>228</v>
      </c>
      <c r="E12" s="83" t="n">
        <v>904</v>
      </c>
      <c r="F12" s="81" t="s">
        <v>229</v>
      </c>
      <c r="G12" s="82" t="s">
        <v>230</v>
      </c>
      <c r="H12" s="83" t="n">
        <v>7</v>
      </c>
      <c r="I12" s="81" t="s">
        <v>231</v>
      </c>
      <c r="J12" s="82" t="s">
        <v>232</v>
      </c>
      <c r="K12" s="83" t="n">
        <v>963</v>
      </c>
      <c r="L12" s="81" t="s">
        <v>233</v>
      </c>
      <c r="M12" s="82" t="s">
        <v>234</v>
      </c>
      <c r="N12" s="83" t="n">
        <v>382</v>
      </c>
      <c r="O12" s="84" t="s">
        <v>160</v>
      </c>
      <c r="P12" s="85" t="n">
        <v>3</v>
      </c>
      <c r="Q12" s="84" t="n">
        <v>12</v>
      </c>
      <c r="R12" s="84" t="s">
        <v>200</v>
      </c>
      <c r="S12" s="84" t="s">
        <v>235</v>
      </c>
      <c r="T12" s="86" t="s">
        <v>236</v>
      </c>
      <c r="U12" s="87" t="n">
        <v>16</v>
      </c>
      <c r="V12" s="95" t="n">
        <v>3</v>
      </c>
      <c r="W12" s="64" t="s">
        <v>150</v>
      </c>
    </row>
    <row r="13" customFormat="false" ht="13.45" hidden="false" customHeight="false" outlineLevel="0" collapsed="false">
      <c r="A13" s="89" t="s">
        <v>237</v>
      </c>
      <c r="B13" s="90" t="s">
        <v>238</v>
      </c>
      <c r="C13" s="91" t="s">
        <v>239</v>
      </c>
      <c r="D13" s="92" t="s">
        <v>240</v>
      </c>
      <c r="E13" s="93" t="n">
        <v>823</v>
      </c>
      <c r="F13" s="91" t="s">
        <v>241</v>
      </c>
      <c r="G13" s="92" t="s">
        <v>242</v>
      </c>
      <c r="H13" s="93" t="n">
        <v>750</v>
      </c>
      <c r="I13" s="91" t="s">
        <v>243</v>
      </c>
      <c r="J13" s="92" t="s">
        <v>244</v>
      </c>
      <c r="K13" s="93" t="n">
        <v>966</v>
      </c>
      <c r="L13" s="91"/>
      <c r="M13" s="92"/>
      <c r="N13" s="93"/>
      <c r="O13" s="84" t="s">
        <v>14</v>
      </c>
      <c r="P13" s="85" t="n">
        <v>3</v>
      </c>
      <c r="Q13" s="84" t="n">
        <v>12</v>
      </c>
      <c r="R13" s="84" t="s">
        <v>200</v>
      </c>
      <c r="S13" s="84" t="s">
        <v>245</v>
      </c>
      <c r="T13" s="86" t="s">
        <v>14</v>
      </c>
      <c r="U13" s="87" t="n">
        <v>14</v>
      </c>
      <c r="V13" s="94"/>
    </row>
    <row r="14" customFormat="false" ht="13.45" hidden="false" customHeight="false" outlineLevel="0" collapsed="false">
      <c r="A14" s="89" t="s">
        <v>246</v>
      </c>
      <c r="B14" s="90" t="s">
        <v>247</v>
      </c>
      <c r="C14" s="91" t="s">
        <v>248</v>
      </c>
      <c r="D14" s="92" t="s">
        <v>249</v>
      </c>
      <c r="E14" s="93" t="n">
        <v>992</v>
      </c>
      <c r="F14" s="91" t="s">
        <v>250</v>
      </c>
      <c r="G14" s="92" t="s">
        <v>251</v>
      </c>
      <c r="H14" s="93" t="n">
        <v>990</v>
      </c>
      <c r="I14" s="91" t="s">
        <v>252</v>
      </c>
      <c r="J14" s="92" t="s">
        <v>253</v>
      </c>
      <c r="K14" s="93" t="n">
        <v>3</v>
      </c>
      <c r="L14" s="91"/>
      <c r="M14" s="92"/>
      <c r="N14" s="93"/>
      <c r="O14" s="84" t="s">
        <v>254</v>
      </c>
      <c r="P14" s="85" t="n">
        <v>3</v>
      </c>
      <c r="Q14" s="84" t="n">
        <v>12</v>
      </c>
      <c r="R14" s="84" t="s">
        <v>200</v>
      </c>
      <c r="S14" s="84" t="s">
        <v>255</v>
      </c>
      <c r="T14" s="86" t="s">
        <v>17</v>
      </c>
      <c r="U14" s="87" t="n">
        <v>12</v>
      </c>
      <c r="V14" s="94"/>
    </row>
    <row r="15" customFormat="false" ht="13.45" hidden="false" customHeight="false" outlineLevel="0" collapsed="false">
      <c r="A15" s="89" t="s">
        <v>256</v>
      </c>
      <c r="B15" s="90" t="s">
        <v>257</v>
      </c>
      <c r="C15" s="91" t="s">
        <v>258</v>
      </c>
      <c r="D15" s="92" t="s">
        <v>155</v>
      </c>
      <c r="E15" s="93" t="n">
        <v>548</v>
      </c>
      <c r="F15" s="91" t="s">
        <v>259</v>
      </c>
      <c r="G15" s="92" t="s">
        <v>260</v>
      </c>
      <c r="H15" s="93" t="n">
        <v>549</v>
      </c>
      <c r="I15" s="91" t="s">
        <v>261</v>
      </c>
      <c r="J15" s="92" t="s">
        <v>262</v>
      </c>
      <c r="K15" s="93" t="n">
        <v>922</v>
      </c>
      <c r="L15" s="91"/>
      <c r="M15" s="92"/>
      <c r="N15" s="93"/>
      <c r="O15" s="84" t="s">
        <v>19</v>
      </c>
      <c r="P15" s="85" t="n">
        <v>3</v>
      </c>
      <c r="Q15" s="84" t="n">
        <v>11</v>
      </c>
      <c r="R15" s="84" t="s">
        <v>200</v>
      </c>
      <c r="S15" s="84" t="s">
        <v>263</v>
      </c>
      <c r="T15" s="86" t="s">
        <v>19</v>
      </c>
      <c r="U15" s="87" t="n">
        <v>10</v>
      </c>
      <c r="V15" s="94"/>
    </row>
    <row r="16" customFormat="false" ht="13.45" hidden="false" customHeight="false" outlineLevel="0" collapsed="false">
      <c r="A16" s="89" t="s">
        <v>264</v>
      </c>
      <c r="B16" s="90" t="s">
        <v>265</v>
      </c>
      <c r="C16" s="91" t="s">
        <v>266</v>
      </c>
      <c r="D16" s="92" t="s">
        <v>181</v>
      </c>
      <c r="E16" s="93" t="n">
        <v>810</v>
      </c>
      <c r="F16" s="91" t="s">
        <v>267</v>
      </c>
      <c r="G16" s="92" t="s">
        <v>268</v>
      </c>
      <c r="H16" s="93" t="n">
        <v>859</v>
      </c>
      <c r="I16" s="91" t="s">
        <v>269</v>
      </c>
      <c r="J16" s="92" t="s">
        <v>270</v>
      </c>
      <c r="K16" s="93" t="n">
        <v>855</v>
      </c>
      <c r="L16" s="91"/>
      <c r="M16" s="92"/>
      <c r="N16" s="93"/>
      <c r="O16" s="84" t="s">
        <v>16</v>
      </c>
      <c r="P16" s="85" t="n">
        <v>3</v>
      </c>
      <c r="Q16" s="84" t="n">
        <v>11</v>
      </c>
      <c r="R16" s="84" t="s">
        <v>200</v>
      </c>
      <c r="S16" s="84" t="s">
        <v>271</v>
      </c>
      <c r="T16" s="86" t="s">
        <v>16</v>
      </c>
      <c r="U16" s="87" t="n">
        <v>8</v>
      </c>
      <c r="V16" s="94"/>
    </row>
    <row r="17" customFormat="false" ht="13.45" hidden="false" customHeight="false" outlineLevel="0" collapsed="false">
      <c r="A17" s="89" t="s">
        <v>272</v>
      </c>
      <c r="B17" s="90" t="s">
        <v>273</v>
      </c>
      <c r="C17" s="91" t="s">
        <v>274</v>
      </c>
      <c r="D17" s="92" t="s">
        <v>275</v>
      </c>
      <c r="E17" s="93"/>
      <c r="F17" s="91" t="s">
        <v>276</v>
      </c>
      <c r="G17" s="92" t="s">
        <v>277</v>
      </c>
      <c r="H17" s="93" t="n">
        <v>27</v>
      </c>
      <c r="I17" s="91" t="s">
        <v>278</v>
      </c>
      <c r="J17" s="92" t="s">
        <v>279</v>
      </c>
      <c r="K17" s="93"/>
      <c r="L17" s="91"/>
      <c r="M17" s="92"/>
      <c r="N17" s="93"/>
      <c r="O17" s="84" t="s">
        <v>160</v>
      </c>
      <c r="P17" s="85" t="n">
        <v>3</v>
      </c>
      <c r="Q17" s="84" t="n">
        <v>11</v>
      </c>
      <c r="R17" s="84" t="s">
        <v>200</v>
      </c>
      <c r="S17" s="84" t="s">
        <v>280</v>
      </c>
      <c r="T17" s="86" t="s">
        <v>236</v>
      </c>
      <c r="U17" s="87" t="n">
        <v>6</v>
      </c>
      <c r="V17" s="94"/>
    </row>
    <row r="18" customFormat="false" ht="13.45" hidden="false" customHeight="false" outlineLevel="0" collapsed="false">
      <c r="A18" s="89" t="s">
        <v>281</v>
      </c>
      <c r="B18" s="90" t="s">
        <v>282</v>
      </c>
      <c r="C18" s="91" t="s">
        <v>283</v>
      </c>
      <c r="D18" s="92" t="s">
        <v>155</v>
      </c>
      <c r="E18" s="93" t="n">
        <v>864</v>
      </c>
      <c r="F18" s="91" t="s">
        <v>284</v>
      </c>
      <c r="G18" s="92" t="s">
        <v>285</v>
      </c>
      <c r="H18" s="93" t="n">
        <v>1001</v>
      </c>
      <c r="I18" s="91" t="s">
        <v>286</v>
      </c>
      <c r="J18" s="92" t="s">
        <v>287</v>
      </c>
      <c r="K18" s="93" t="n">
        <v>1013</v>
      </c>
      <c r="L18" s="91"/>
      <c r="M18" s="92"/>
      <c r="N18" s="93"/>
      <c r="O18" s="84" t="s">
        <v>21</v>
      </c>
      <c r="P18" s="85" t="n">
        <v>3</v>
      </c>
      <c r="Q18" s="84" t="n">
        <v>10</v>
      </c>
      <c r="R18" s="84" t="s">
        <v>200</v>
      </c>
      <c r="S18" s="84" t="s">
        <v>288</v>
      </c>
      <c r="T18" s="86" t="s">
        <v>21</v>
      </c>
      <c r="U18" s="87" t="s">
        <v>210</v>
      </c>
      <c r="V18" s="94"/>
    </row>
    <row r="19" customFormat="false" ht="13.45" hidden="false" customHeight="false" outlineLevel="0" collapsed="false">
      <c r="A19" s="89" t="s">
        <v>289</v>
      </c>
      <c r="B19" s="90" t="s">
        <v>290</v>
      </c>
      <c r="C19" s="91" t="s">
        <v>194</v>
      </c>
      <c r="D19" s="92" t="s">
        <v>291</v>
      </c>
      <c r="E19" s="93"/>
      <c r="F19" s="91" t="s">
        <v>194</v>
      </c>
      <c r="G19" s="92" t="s">
        <v>292</v>
      </c>
      <c r="H19" s="93"/>
      <c r="I19" s="91" t="s">
        <v>293</v>
      </c>
      <c r="J19" s="92" t="s">
        <v>294</v>
      </c>
      <c r="K19" s="93" t="n">
        <v>726</v>
      </c>
      <c r="L19" s="91"/>
      <c r="M19" s="92"/>
      <c r="N19" s="93"/>
      <c r="O19" s="84" t="s">
        <v>13</v>
      </c>
      <c r="P19" s="85" t="n">
        <v>2</v>
      </c>
      <c r="Q19" s="84" t="n">
        <v>15</v>
      </c>
      <c r="R19" s="84" t="s">
        <v>295</v>
      </c>
      <c r="S19" s="84" t="s">
        <v>296</v>
      </c>
      <c r="T19" s="86" t="s">
        <v>297</v>
      </c>
      <c r="U19" s="87" t="s">
        <v>210</v>
      </c>
      <c r="V19" s="94"/>
    </row>
    <row r="20" customFormat="false" ht="13.45" hidden="false" customHeight="false" outlineLevel="0" collapsed="false">
      <c r="A20" s="89" t="s">
        <v>298</v>
      </c>
      <c r="B20" s="90" t="s">
        <v>299</v>
      </c>
      <c r="C20" s="91" t="s">
        <v>300</v>
      </c>
      <c r="D20" s="92" t="s">
        <v>301</v>
      </c>
      <c r="E20" s="93"/>
      <c r="F20" s="91" t="s">
        <v>300</v>
      </c>
      <c r="G20" s="92" t="s">
        <v>302</v>
      </c>
      <c r="H20" s="93"/>
      <c r="I20" s="91" t="s">
        <v>303</v>
      </c>
      <c r="J20" s="92" t="s">
        <v>291</v>
      </c>
      <c r="K20" s="93" t="n">
        <v>364</v>
      </c>
      <c r="L20" s="91"/>
      <c r="M20" s="92"/>
      <c r="N20" s="93"/>
      <c r="O20" s="84" t="s">
        <v>304</v>
      </c>
      <c r="P20" s="85" t="n">
        <v>2</v>
      </c>
      <c r="Q20" s="84" t="n">
        <v>14</v>
      </c>
      <c r="R20" s="84" t="s">
        <v>295</v>
      </c>
      <c r="S20" s="84" t="s">
        <v>305</v>
      </c>
      <c r="T20" s="86" t="s">
        <v>16</v>
      </c>
      <c r="U20" s="87" t="n">
        <v>4</v>
      </c>
      <c r="V20" s="94"/>
    </row>
    <row r="21" customFormat="false" ht="13.45" hidden="false" customHeight="false" outlineLevel="0" collapsed="false">
      <c r="A21" s="89" t="s">
        <v>306</v>
      </c>
      <c r="B21" s="90" t="s">
        <v>307</v>
      </c>
      <c r="C21" s="91" t="s">
        <v>308</v>
      </c>
      <c r="D21" s="92" t="s">
        <v>309</v>
      </c>
      <c r="E21" s="93" t="n">
        <v>314</v>
      </c>
      <c r="F21" s="91" t="s">
        <v>310</v>
      </c>
      <c r="G21" s="92" t="s">
        <v>311</v>
      </c>
      <c r="H21" s="93"/>
      <c r="I21" s="91" t="s">
        <v>312</v>
      </c>
      <c r="J21" s="92" t="s">
        <v>313</v>
      </c>
      <c r="K21" s="93"/>
      <c r="L21" s="91" t="s">
        <v>314</v>
      </c>
      <c r="M21" s="92" t="s">
        <v>315</v>
      </c>
      <c r="N21" s="93"/>
      <c r="O21" s="84" t="s">
        <v>160</v>
      </c>
      <c r="P21" s="85" t="n">
        <v>2</v>
      </c>
      <c r="Q21" s="84" t="n">
        <v>13</v>
      </c>
      <c r="R21" s="84" t="s">
        <v>295</v>
      </c>
      <c r="S21" s="84" t="s">
        <v>316</v>
      </c>
      <c r="T21" s="86" t="s">
        <v>163</v>
      </c>
      <c r="U21" s="87" t="n">
        <v>3</v>
      </c>
      <c r="V21" s="94"/>
    </row>
    <row r="22" customFormat="false" ht="13.45" hidden="false" customHeight="false" outlineLevel="0" collapsed="false">
      <c r="A22" s="89" t="s">
        <v>317</v>
      </c>
      <c r="B22" s="90" t="s">
        <v>318</v>
      </c>
      <c r="C22" s="91" t="s">
        <v>319</v>
      </c>
      <c r="D22" s="92" t="s">
        <v>320</v>
      </c>
      <c r="E22" s="93"/>
      <c r="F22" s="91" t="s">
        <v>319</v>
      </c>
      <c r="G22" s="92" t="s">
        <v>321</v>
      </c>
      <c r="H22" s="93"/>
      <c r="I22" s="91" t="s">
        <v>322</v>
      </c>
      <c r="J22" s="92" t="s">
        <v>323</v>
      </c>
      <c r="K22" s="93"/>
      <c r="L22" s="91" t="s">
        <v>324</v>
      </c>
      <c r="M22" s="92" t="s">
        <v>325</v>
      </c>
      <c r="N22" s="93" t="n">
        <v>32</v>
      </c>
      <c r="O22" s="84" t="s">
        <v>160</v>
      </c>
      <c r="P22" s="85" t="n">
        <v>2</v>
      </c>
      <c r="Q22" s="84" t="n">
        <v>13</v>
      </c>
      <c r="R22" s="84" t="s">
        <v>295</v>
      </c>
      <c r="S22" s="84" t="s">
        <v>326</v>
      </c>
      <c r="T22" s="86" t="s">
        <v>236</v>
      </c>
      <c r="U22" s="87" t="s">
        <v>210</v>
      </c>
      <c r="V22" s="94"/>
    </row>
    <row r="23" customFormat="false" ht="13.45" hidden="false" customHeight="false" outlineLevel="0" collapsed="false">
      <c r="A23" s="89" t="s">
        <v>327</v>
      </c>
      <c r="B23" s="90" t="s">
        <v>328</v>
      </c>
      <c r="C23" s="91" t="s">
        <v>329</v>
      </c>
      <c r="D23" s="92" t="s">
        <v>330</v>
      </c>
      <c r="E23" s="93" t="n">
        <v>908</v>
      </c>
      <c r="F23" s="91" t="s">
        <v>331</v>
      </c>
      <c r="G23" s="92" t="s">
        <v>332</v>
      </c>
      <c r="H23" s="93" t="n">
        <v>934</v>
      </c>
      <c r="I23" s="91" t="s">
        <v>333</v>
      </c>
      <c r="J23" s="92" t="s">
        <v>334</v>
      </c>
      <c r="K23" s="93" t="n">
        <v>935</v>
      </c>
      <c r="L23" s="91"/>
      <c r="M23" s="92"/>
      <c r="N23" s="93"/>
      <c r="O23" s="84" t="s">
        <v>16</v>
      </c>
      <c r="P23" s="85" t="n">
        <v>2</v>
      </c>
      <c r="Q23" s="84" t="n">
        <v>12</v>
      </c>
      <c r="R23" s="84" t="s">
        <v>295</v>
      </c>
      <c r="S23" s="84" t="s">
        <v>335</v>
      </c>
      <c r="T23" s="86" t="s">
        <v>16</v>
      </c>
      <c r="U23" s="87" t="s">
        <v>210</v>
      </c>
      <c r="V23" s="94"/>
    </row>
    <row r="24" customFormat="false" ht="13.45" hidden="false" customHeight="false" outlineLevel="0" collapsed="false">
      <c r="A24" s="89" t="s">
        <v>336</v>
      </c>
      <c r="B24" s="90" t="s">
        <v>337</v>
      </c>
      <c r="C24" s="91" t="s">
        <v>248</v>
      </c>
      <c r="D24" s="92" t="s">
        <v>338</v>
      </c>
      <c r="E24" s="93" t="n">
        <v>991</v>
      </c>
      <c r="F24" s="91"/>
      <c r="G24" s="92" t="s">
        <v>339</v>
      </c>
      <c r="H24" s="93"/>
      <c r="I24" s="91" t="s">
        <v>340</v>
      </c>
      <c r="J24" s="92" t="s">
        <v>341</v>
      </c>
      <c r="K24" s="93"/>
      <c r="L24" s="91"/>
      <c r="M24" s="92"/>
      <c r="N24" s="93"/>
      <c r="O24" s="84" t="s">
        <v>17</v>
      </c>
      <c r="P24" s="85" t="n">
        <v>2</v>
      </c>
      <c r="Q24" s="84" t="n">
        <v>12</v>
      </c>
      <c r="R24" s="84" t="s">
        <v>295</v>
      </c>
      <c r="S24" s="84" t="s">
        <v>342</v>
      </c>
      <c r="T24" s="86" t="s">
        <v>17</v>
      </c>
      <c r="U24" s="87" t="n">
        <v>2</v>
      </c>
      <c r="V24" s="94"/>
    </row>
    <row r="25" customFormat="false" ht="13.45" hidden="false" customHeight="false" outlineLevel="0" collapsed="false">
      <c r="A25" s="89" t="s">
        <v>343</v>
      </c>
      <c r="B25" s="90" t="s">
        <v>344</v>
      </c>
      <c r="C25" s="91" t="s">
        <v>345</v>
      </c>
      <c r="D25" s="92" t="s">
        <v>346</v>
      </c>
      <c r="E25" s="93" t="n">
        <v>712</v>
      </c>
      <c r="F25" s="91" t="s">
        <v>345</v>
      </c>
      <c r="G25" s="92" t="s">
        <v>347</v>
      </c>
      <c r="H25" s="93" t="n">
        <v>933</v>
      </c>
      <c r="I25" s="91" t="s">
        <v>348</v>
      </c>
      <c r="J25" s="92" t="s">
        <v>349</v>
      </c>
      <c r="K25" s="93" t="n">
        <v>853</v>
      </c>
      <c r="L25" s="91" t="s">
        <v>350</v>
      </c>
      <c r="M25" s="92" t="s">
        <v>275</v>
      </c>
      <c r="N25" s="93" t="n">
        <v>962</v>
      </c>
      <c r="O25" s="84" t="s">
        <v>160</v>
      </c>
      <c r="P25" s="85" t="n">
        <v>2</v>
      </c>
      <c r="Q25" s="84" t="n">
        <v>9</v>
      </c>
      <c r="R25" s="84" t="s">
        <v>295</v>
      </c>
      <c r="S25" s="84" t="s">
        <v>351</v>
      </c>
      <c r="T25" s="96" t="s">
        <v>236</v>
      </c>
      <c r="U25" s="94" t="s">
        <v>210</v>
      </c>
      <c r="V25" s="94"/>
    </row>
    <row r="26" customFormat="false" ht="13.45" hidden="false" customHeight="false" outlineLevel="0" collapsed="false">
      <c r="A26" s="89" t="s">
        <v>352</v>
      </c>
      <c r="B26" s="90" t="s">
        <v>353</v>
      </c>
      <c r="C26" s="91" t="s">
        <v>354</v>
      </c>
      <c r="D26" s="92" t="s">
        <v>355</v>
      </c>
      <c r="E26" s="93" t="n">
        <v>434</v>
      </c>
      <c r="F26" s="91" t="s">
        <v>356</v>
      </c>
      <c r="G26" s="92" t="s">
        <v>357</v>
      </c>
      <c r="H26" s="93"/>
      <c r="I26" s="91" t="s">
        <v>358</v>
      </c>
      <c r="J26" s="92" t="s">
        <v>359</v>
      </c>
      <c r="K26" s="93"/>
      <c r="L26" s="91" t="s">
        <v>354</v>
      </c>
      <c r="M26" s="92" t="s">
        <v>360</v>
      </c>
      <c r="N26" s="93"/>
      <c r="O26" s="84" t="s">
        <v>21</v>
      </c>
      <c r="P26" s="85" t="n">
        <v>1</v>
      </c>
      <c r="Q26" s="84" t="n">
        <v>12</v>
      </c>
      <c r="R26" s="84" t="s">
        <v>361</v>
      </c>
      <c r="S26" s="84" t="s">
        <v>362</v>
      </c>
      <c r="T26" s="96" t="s">
        <v>21</v>
      </c>
      <c r="U26" s="94" t="s">
        <v>210</v>
      </c>
      <c r="V26" s="94"/>
    </row>
    <row r="27" customFormat="false" ht="13.45" hidden="false" customHeight="false" outlineLevel="0" collapsed="false">
      <c r="A27" s="89" t="s">
        <v>363</v>
      </c>
      <c r="B27" s="90" t="s">
        <v>364</v>
      </c>
      <c r="C27" s="91" t="s">
        <v>365</v>
      </c>
      <c r="D27" s="92" t="s">
        <v>366</v>
      </c>
      <c r="E27" s="93" t="n">
        <v>771</v>
      </c>
      <c r="F27" s="91" t="s">
        <v>367</v>
      </c>
      <c r="G27" s="92" t="s">
        <v>205</v>
      </c>
      <c r="H27" s="93" t="n">
        <v>836</v>
      </c>
      <c r="I27" s="91" t="s">
        <v>367</v>
      </c>
      <c r="J27" s="92" t="s">
        <v>368</v>
      </c>
      <c r="K27" s="93" t="n">
        <v>837</v>
      </c>
      <c r="L27" s="91"/>
      <c r="M27" s="92"/>
      <c r="N27" s="93"/>
      <c r="O27" s="84" t="s">
        <v>369</v>
      </c>
      <c r="P27" s="85" t="n">
        <v>1</v>
      </c>
      <c r="Q27" s="84" t="n">
        <v>10</v>
      </c>
      <c r="R27" s="84" t="s">
        <v>361</v>
      </c>
      <c r="S27" s="84" t="s">
        <v>370</v>
      </c>
      <c r="T27" s="96" t="s">
        <v>297</v>
      </c>
      <c r="U27" s="94" t="s">
        <v>210</v>
      </c>
      <c r="V27" s="94"/>
    </row>
    <row r="28" customFormat="false" ht="13.45" hidden="false" customHeight="false" outlineLevel="0" collapsed="false">
      <c r="A28" s="89" t="s">
        <v>371</v>
      </c>
      <c r="B28" s="90" t="s">
        <v>372</v>
      </c>
      <c r="C28" s="91" t="s">
        <v>373</v>
      </c>
      <c r="D28" s="92" t="s">
        <v>374</v>
      </c>
      <c r="E28" s="93"/>
      <c r="F28" s="91" t="s">
        <v>373</v>
      </c>
      <c r="G28" s="92" t="s">
        <v>375</v>
      </c>
      <c r="H28" s="93"/>
      <c r="I28" s="91" t="s">
        <v>376</v>
      </c>
      <c r="J28" s="92" t="s">
        <v>377</v>
      </c>
      <c r="K28" s="93" t="n">
        <v>920</v>
      </c>
      <c r="L28" s="91"/>
      <c r="M28" s="92"/>
      <c r="N28" s="93"/>
      <c r="O28" s="84" t="s">
        <v>378</v>
      </c>
      <c r="P28" s="85" t="n">
        <v>1</v>
      </c>
      <c r="Q28" s="84" t="n">
        <v>10</v>
      </c>
      <c r="R28" s="84" t="s">
        <v>361</v>
      </c>
      <c r="S28" s="84" t="s">
        <v>379</v>
      </c>
      <c r="T28" s="97" t="s">
        <v>380</v>
      </c>
      <c r="U28" s="98" t="n">
        <v>1</v>
      </c>
      <c r="V28" s="94"/>
    </row>
    <row r="29" customFormat="false" ht="13.45" hidden="false" customHeight="false" outlineLevel="0" collapsed="false">
      <c r="A29" s="89" t="s">
        <v>381</v>
      </c>
      <c r="B29" s="90" t="s">
        <v>382</v>
      </c>
      <c r="C29" s="91" t="s">
        <v>383</v>
      </c>
      <c r="D29" s="92" t="s">
        <v>384</v>
      </c>
      <c r="E29" s="93" t="n">
        <v>373</v>
      </c>
      <c r="F29" s="91" t="s">
        <v>266</v>
      </c>
      <c r="G29" s="92" t="s">
        <v>385</v>
      </c>
      <c r="H29" s="93" t="n">
        <v>366</v>
      </c>
      <c r="I29" s="91" t="s">
        <v>386</v>
      </c>
      <c r="J29" s="92" t="s">
        <v>387</v>
      </c>
      <c r="K29" s="93"/>
      <c r="L29" s="91"/>
      <c r="M29" s="92"/>
      <c r="N29" s="93"/>
      <c r="O29" s="84" t="s">
        <v>16</v>
      </c>
      <c r="P29" s="85" t="n">
        <v>1</v>
      </c>
      <c r="Q29" s="84" t="n">
        <v>10</v>
      </c>
      <c r="R29" s="84" t="s">
        <v>361</v>
      </c>
      <c r="S29" s="84" t="s">
        <v>388</v>
      </c>
      <c r="T29" s="96" t="s">
        <v>16</v>
      </c>
      <c r="U29" s="94" t="s">
        <v>210</v>
      </c>
      <c r="V29" s="94"/>
    </row>
    <row r="30" customFormat="false" ht="13.45" hidden="false" customHeight="false" outlineLevel="0" collapsed="false">
      <c r="A30" s="89" t="s">
        <v>389</v>
      </c>
      <c r="B30" s="90" t="s">
        <v>390</v>
      </c>
      <c r="C30" s="91" t="s">
        <v>391</v>
      </c>
      <c r="D30" s="92" t="s">
        <v>368</v>
      </c>
      <c r="E30" s="93" t="n">
        <v>520</v>
      </c>
      <c r="F30" s="91" t="s">
        <v>391</v>
      </c>
      <c r="G30" s="92" t="s">
        <v>392</v>
      </c>
      <c r="H30" s="93" t="n">
        <v>529</v>
      </c>
      <c r="I30" s="91" t="s">
        <v>393</v>
      </c>
      <c r="J30" s="92" t="s">
        <v>394</v>
      </c>
      <c r="K30" s="93" t="n">
        <v>343</v>
      </c>
      <c r="L30" s="91"/>
      <c r="M30" s="92"/>
      <c r="N30" s="93"/>
      <c r="O30" s="84" t="s">
        <v>19</v>
      </c>
      <c r="P30" s="85" t="n">
        <v>1</v>
      </c>
      <c r="Q30" s="84" t="n">
        <v>7</v>
      </c>
      <c r="R30" s="84" t="s">
        <v>361</v>
      </c>
      <c r="S30" s="84" t="s">
        <v>395</v>
      </c>
      <c r="T30" s="96" t="s">
        <v>19</v>
      </c>
      <c r="U30" s="94" t="s">
        <v>210</v>
      </c>
      <c r="V30" s="94"/>
    </row>
    <row r="31" customFormat="false" ht="13.45" hidden="false" customHeight="false" outlineLevel="0" collapsed="false">
      <c r="A31" s="99" t="s">
        <v>396</v>
      </c>
      <c r="B31" s="100" t="s">
        <v>397</v>
      </c>
      <c r="C31" s="101" t="s">
        <v>398</v>
      </c>
      <c r="D31" s="102" t="s">
        <v>399</v>
      </c>
      <c r="E31" s="103"/>
      <c r="F31" s="101" t="s">
        <v>400</v>
      </c>
      <c r="G31" s="102" t="s">
        <v>401</v>
      </c>
      <c r="H31" s="103"/>
      <c r="I31" s="101" t="s">
        <v>402</v>
      </c>
      <c r="J31" s="102" t="s">
        <v>403</v>
      </c>
      <c r="K31" s="103"/>
      <c r="L31" s="101"/>
      <c r="M31" s="102"/>
      <c r="N31" s="103"/>
      <c r="O31" s="104" t="s">
        <v>14</v>
      </c>
      <c r="P31" s="105" t="n">
        <v>0</v>
      </c>
      <c r="Q31" s="104" t="n">
        <v>10</v>
      </c>
      <c r="R31" s="104" t="s">
        <v>404</v>
      </c>
      <c r="S31" s="104" t="s">
        <v>405</v>
      </c>
      <c r="T31" s="96" t="s">
        <v>14</v>
      </c>
      <c r="U31" s="94"/>
      <c r="V31" s="94"/>
    </row>
  </sheetData>
  <mergeCells count="4">
    <mergeCell ref="C2:E2"/>
    <mergeCell ref="F2:H2"/>
    <mergeCell ref="I2:K2"/>
    <mergeCell ref="L2:N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N2:O23"/>
  <sheetViews>
    <sheetView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O27" activeCellId="0" sqref="O27"/>
    </sheetView>
  </sheetViews>
  <sheetFormatPr defaultColWidth="11.60546875" defaultRowHeight="12.8" zeroHeight="false" outlineLevelRow="0" outlineLevelCol="0"/>
  <cols>
    <col collapsed="false" customWidth="true" hidden="false" outlineLevel="0" max="13" min="13" style="0" width="5.86"/>
    <col collapsed="false" customWidth="true" hidden="false" outlineLevel="0" max="14" min="14" style="0" width="14.96"/>
    <col collapsed="false" customWidth="true" hidden="false" outlineLevel="0" max="15" min="15" style="106" width="11.52"/>
  </cols>
  <sheetData>
    <row r="2" customFormat="false" ht="12.8" hidden="false" customHeight="false" outlineLevel="0" collapsed="false">
      <c r="N2" s="107" t="s">
        <v>406</v>
      </c>
      <c r="O2" s="108" t="s">
        <v>407</v>
      </c>
    </row>
    <row r="3" customFormat="false" ht="12.8" hidden="false" customHeight="false" outlineLevel="0" collapsed="false">
      <c r="N3" s="24" t="s">
        <v>19</v>
      </c>
      <c r="O3" s="109" t="n">
        <v>40</v>
      </c>
    </row>
    <row r="4" customFormat="false" ht="12.8" hidden="false" customHeight="false" outlineLevel="0" collapsed="false">
      <c r="N4" s="24" t="s">
        <v>19</v>
      </c>
      <c r="O4" s="109" t="n">
        <v>35</v>
      </c>
    </row>
    <row r="5" customFormat="false" ht="12.8" hidden="false" customHeight="false" outlineLevel="0" collapsed="false">
      <c r="N5" s="24" t="s">
        <v>19</v>
      </c>
      <c r="O5" s="109" t="s">
        <v>210</v>
      </c>
    </row>
    <row r="6" customFormat="false" ht="12.8" hidden="false" customHeight="false" outlineLevel="0" collapsed="false">
      <c r="N6" s="24" t="s">
        <v>19</v>
      </c>
      <c r="O6" s="109" t="s">
        <v>210</v>
      </c>
    </row>
    <row r="7" customFormat="false" ht="12.8" hidden="false" customHeight="false" outlineLevel="0" collapsed="false">
      <c r="N7" s="24" t="s">
        <v>13</v>
      </c>
      <c r="O7" s="109" t="n">
        <v>30</v>
      </c>
    </row>
    <row r="8" customFormat="false" ht="12.8" hidden="false" customHeight="false" outlineLevel="0" collapsed="false">
      <c r="N8" s="24" t="s">
        <v>17</v>
      </c>
      <c r="O8" s="109" t="n">
        <v>26</v>
      </c>
    </row>
    <row r="9" customFormat="false" ht="12.8" hidden="false" customHeight="false" outlineLevel="0" collapsed="false">
      <c r="N9" s="24" t="s">
        <v>16</v>
      </c>
      <c r="O9" s="109" t="n">
        <v>22</v>
      </c>
    </row>
    <row r="10" customFormat="false" ht="12.8" hidden="false" customHeight="false" outlineLevel="0" collapsed="false">
      <c r="N10" s="24" t="s">
        <v>16</v>
      </c>
      <c r="O10" s="109" t="n">
        <v>18</v>
      </c>
    </row>
    <row r="11" customFormat="false" ht="12.8" hidden="false" customHeight="false" outlineLevel="0" collapsed="false">
      <c r="N11" s="24" t="s">
        <v>19</v>
      </c>
      <c r="O11" s="109" t="s">
        <v>210</v>
      </c>
    </row>
    <row r="12" customFormat="false" ht="12.8" hidden="false" customHeight="false" outlineLevel="0" collapsed="false">
      <c r="N12" s="24" t="s">
        <v>21</v>
      </c>
      <c r="O12" s="109" t="n">
        <v>16</v>
      </c>
    </row>
    <row r="13" customFormat="false" ht="12.8" hidden="false" customHeight="false" outlineLevel="0" collapsed="false">
      <c r="N13" s="24" t="s">
        <v>13</v>
      </c>
      <c r="O13" s="109" t="n">
        <v>14</v>
      </c>
    </row>
    <row r="14" customFormat="false" ht="12.8" hidden="false" customHeight="false" outlineLevel="0" collapsed="false">
      <c r="N14" s="24" t="s">
        <v>13</v>
      </c>
      <c r="O14" s="109" t="s">
        <v>210</v>
      </c>
    </row>
    <row r="15" customFormat="false" ht="12.8" hidden="false" customHeight="false" outlineLevel="0" collapsed="false">
      <c r="N15" s="24" t="s">
        <v>21</v>
      </c>
      <c r="O15" s="109" t="n">
        <v>12</v>
      </c>
    </row>
    <row r="16" customFormat="false" ht="12.8" hidden="false" customHeight="false" outlineLevel="0" collapsed="false">
      <c r="N16" s="24" t="s">
        <v>408</v>
      </c>
      <c r="O16" s="109" t="n">
        <v>10</v>
      </c>
    </row>
    <row r="17" customFormat="false" ht="12.8" hidden="false" customHeight="false" outlineLevel="0" collapsed="false">
      <c r="N17" s="24" t="s">
        <v>17</v>
      </c>
      <c r="O17" s="109" t="n">
        <v>8</v>
      </c>
    </row>
    <row r="18" customFormat="false" ht="12.8" hidden="false" customHeight="false" outlineLevel="0" collapsed="false">
      <c r="N18" s="24" t="s">
        <v>19</v>
      </c>
      <c r="O18" s="109" t="s">
        <v>210</v>
      </c>
    </row>
    <row r="19" customFormat="false" ht="12.8" hidden="false" customHeight="false" outlineLevel="0" collapsed="false">
      <c r="N19" s="24" t="s">
        <v>409</v>
      </c>
      <c r="O19" s="109" t="n">
        <v>6</v>
      </c>
    </row>
    <row r="20" customFormat="false" ht="12.8" hidden="false" customHeight="false" outlineLevel="0" collapsed="false">
      <c r="N20" s="24" t="s">
        <v>21</v>
      </c>
      <c r="O20" s="109" t="s">
        <v>210</v>
      </c>
    </row>
    <row r="21" customFormat="false" ht="12.8" hidden="false" customHeight="false" outlineLevel="0" collapsed="false">
      <c r="N21" s="24" t="s">
        <v>16</v>
      </c>
      <c r="O21" s="109" t="s">
        <v>210</v>
      </c>
    </row>
    <row r="23" customFormat="false" ht="12.8" hidden="false" customHeight="false" outlineLevel="0" collapsed="false">
      <c r="N23" s="0" t="s">
        <v>44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" activeCellId="0" sqref="N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10" width="5.83"/>
    <col collapsed="false" customWidth="true" hidden="false" outlineLevel="0" max="2" min="2" style="111" width="14.59"/>
    <col collapsed="false" customWidth="false" hidden="false" outlineLevel="0" max="5" min="3" style="111" width="11.52"/>
    <col collapsed="false" customWidth="true" hidden="false" outlineLevel="0" max="6" min="6" style="110" width="10.58"/>
    <col collapsed="false" customWidth="false" hidden="false" outlineLevel="0" max="7" min="7" style="111" width="11.52"/>
    <col collapsed="false" customWidth="true" hidden="false" outlineLevel="0" max="8" min="8" style="110" width="7.64"/>
    <col collapsed="false" customWidth="true" hidden="false" outlineLevel="0" max="9" min="9" style="111" width="7.08"/>
    <col collapsed="false" customWidth="true" hidden="false" outlineLevel="0" max="10" min="10" style="111" width="6.11"/>
    <col collapsed="false" customWidth="true" hidden="true" outlineLevel="0" max="11" min="11" style="111" width="8.19"/>
    <col collapsed="false" customWidth="true" hidden="true" outlineLevel="0" max="12" min="12" style="111" width="7.08"/>
    <col collapsed="false" customWidth="true" hidden="false" outlineLevel="0" max="13" min="13" style="110" width="8.19"/>
    <col collapsed="false" customWidth="true" hidden="false" outlineLevel="0" max="14" min="14" style="110" width="12.78"/>
    <col collapsed="false" customWidth="false" hidden="false" outlineLevel="0" max="1024" min="15" style="111" width="11.52"/>
  </cols>
  <sheetData>
    <row r="1" s="113" customFormat="true" ht="16.4" hidden="false" customHeight="false" outlineLevel="0" collapsed="false">
      <c r="A1" s="112" t="s">
        <v>122</v>
      </c>
      <c r="B1" s="112" t="s">
        <v>123</v>
      </c>
      <c r="C1" s="112" t="s">
        <v>410</v>
      </c>
      <c r="D1" s="112" t="s">
        <v>411</v>
      </c>
      <c r="E1" s="112" t="s">
        <v>412</v>
      </c>
      <c r="F1" s="112" t="s">
        <v>413</v>
      </c>
      <c r="G1" s="112" t="s">
        <v>128</v>
      </c>
      <c r="H1" s="112" t="s">
        <v>414</v>
      </c>
      <c r="I1" s="112" t="s">
        <v>129</v>
      </c>
      <c r="J1" s="112" t="s">
        <v>130</v>
      </c>
      <c r="K1" s="112" t="s">
        <v>131</v>
      </c>
      <c r="L1" s="112" t="s">
        <v>132</v>
      </c>
      <c r="M1" s="112" t="s">
        <v>415</v>
      </c>
      <c r="N1" s="112" t="s">
        <v>138</v>
      </c>
    </row>
    <row r="2" customFormat="false" ht="16.4" hidden="false" customHeight="false" outlineLevel="0" collapsed="false">
      <c r="A2" s="114" t="n">
        <v>1</v>
      </c>
      <c r="B2" s="115" t="s">
        <v>416</v>
      </c>
      <c r="C2" s="116" t="s">
        <v>53</v>
      </c>
      <c r="D2" s="116" t="s">
        <v>54</v>
      </c>
      <c r="E2" s="116" t="s">
        <v>55</v>
      </c>
      <c r="F2" s="117" t="s">
        <v>417</v>
      </c>
      <c r="G2" s="115" t="s">
        <v>418</v>
      </c>
      <c r="H2" s="118" t="s">
        <v>408</v>
      </c>
      <c r="I2" s="114" t="n">
        <v>5</v>
      </c>
      <c r="J2" s="114" t="n">
        <v>15</v>
      </c>
      <c r="K2" s="119" t="n">
        <v>0.208333333333333</v>
      </c>
      <c r="L2" s="120" t="n">
        <v>2.19722222222222</v>
      </c>
      <c r="M2" s="121" t="n">
        <v>40</v>
      </c>
      <c r="N2" s="122" t="s">
        <v>149</v>
      </c>
    </row>
    <row r="3" customFormat="false" ht="16.4" hidden="false" customHeight="false" outlineLevel="0" collapsed="false">
      <c r="A3" s="114" t="n">
        <v>2</v>
      </c>
      <c r="B3" s="115" t="s">
        <v>419</v>
      </c>
      <c r="C3" s="116" t="s">
        <v>63</v>
      </c>
      <c r="D3" s="116" t="s">
        <v>64</v>
      </c>
      <c r="E3" s="116" t="s">
        <v>65</v>
      </c>
      <c r="F3" s="117" t="s">
        <v>420</v>
      </c>
      <c r="G3" s="115" t="s">
        <v>421</v>
      </c>
      <c r="H3" s="118" t="s">
        <v>17</v>
      </c>
      <c r="I3" s="114" t="n">
        <v>4</v>
      </c>
      <c r="J3" s="114" t="n">
        <v>16</v>
      </c>
      <c r="K3" s="119" t="n">
        <v>0.167361111111111</v>
      </c>
      <c r="L3" s="120" t="n">
        <v>2.56875</v>
      </c>
      <c r="M3" s="121" t="n">
        <v>35</v>
      </c>
      <c r="N3" s="122" t="s">
        <v>164</v>
      </c>
    </row>
    <row r="4" customFormat="false" ht="23.85" hidden="false" customHeight="false" outlineLevel="0" collapsed="false">
      <c r="A4" s="114" t="n">
        <v>3</v>
      </c>
      <c r="B4" s="115" t="s">
        <v>422</v>
      </c>
      <c r="C4" s="116" t="s">
        <v>80</v>
      </c>
      <c r="D4" s="116" t="s">
        <v>81</v>
      </c>
      <c r="E4" s="116" t="s">
        <v>82</v>
      </c>
      <c r="F4" s="117" t="s">
        <v>423</v>
      </c>
      <c r="G4" s="115" t="s">
        <v>424</v>
      </c>
      <c r="H4" s="118" t="s">
        <v>13</v>
      </c>
      <c r="I4" s="114" t="n">
        <v>4</v>
      </c>
      <c r="J4" s="114" t="n">
        <v>15</v>
      </c>
      <c r="K4" s="119" t="n">
        <v>0.167361111111111</v>
      </c>
      <c r="L4" s="120" t="n">
        <v>2.26875</v>
      </c>
      <c r="M4" s="121" t="n">
        <v>30</v>
      </c>
      <c r="N4" s="122" t="s">
        <v>173</v>
      </c>
    </row>
    <row r="5" customFormat="false" ht="12.8" hidden="false" customHeight="false" outlineLevel="0" collapsed="false">
      <c r="A5" s="114" t="n">
        <v>4</v>
      </c>
      <c r="B5" s="115" t="s">
        <v>425</v>
      </c>
      <c r="C5" s="116" t="s">
        <v>88</v>
      </c>
      <c r="D5" s="116" t="s">
        <v>95</v>
      </c>
      <c r="E5" s="116" t="s">
        <v>96</v>
      </c>
      <c r="F5" s="117" t="s">
        <v>426</v>
      </c>
      <c r="G5" s="115" t="s">
        <v>427</v>
      </c>
      <c r="H5" s="118" t="s">
        <v>16</v>
      </c>
      <c r="I5" s="114" t="n">
        <v>4</v>
      </c>
      <c r="J5" s="114" t="n">
        <v>15</v>
      </c>
      <c r="K5" s="119" t="n">
        <v>0.167361111111111</v>
      </c>
      <c r="L5" s="120" t="n">
        <v>2.11319444444444</v>
      </c>
      <c r="M5" s="121" t="n">
        <v>26</v>
      </c>
      <c r="N5" s="122" t="n">
        <v>6</v>
      </c>
    </row>
    <row r="6" customFormat="false" ht="16.4" hidden="false" customHeight="false" outlineLevel="0" collapsed="false">
      <c r="A6" s="114" t="n">
        <v>5</v>
      </c>
      <c r="B6" s="115" t="s">
        <v>428</v>
      </c>
      <c r="C6" s="116" t="s">
        <v>115</v>
      </c>
      <c r="D6" s="116" t="s">
        <v>116</v>
      </c>
      <c r="E6" s="116" t="s">
        <v>89</v>
      </c>
      <c r="F6" s="117" t="s">
        <v>117</v>
      </c>
      <c r="G6" s="115" t="s">
        <v>429</v>
      </c>
      <c r="H6" s="118" t="s">
        <v>21</v>
      </c>
      <c r="I6" s="114" t="n">
        <v>4</v>
      </c>
      <c r="J6" s="114" t="n">
        <v>10</v>
      </c>
      <c r="K6" s="119" t="n">
        <v>0.167361111111111</v>
      </c>
      <c r="L6" s="120" t="n">
        <v>2.15138888888889</v>
      </c>
      <c r="M6" s="121" t="n">
        <v>22</v>
      </c>
      <c r="N6" s="122" t="n">
        <v>3</v>
      </c>
    </row>
    <row r="7" customFormat="false" ht="16.4" hidden="false" customHeight="false" outlineLevel="0" collapsed="false">
      <c r="A7" s="114" t="n">
        <v>6</v>
      </c>
      <c r="B7" s="115" t="s">
        <v>430</v>
      </c>
      <c r="C7" s="116" t="s">
        <v>50</v>
      </c>
      <c r="D7" s="116" t="s">
        <v>51</v>
      </c>
      <c r="E7" s="116" t="s">
        <v>52</v>
      </c>
      <c r="F7" s="117" t="s">
        <v>431</v>
      </c>
      <c r="G7" s="115" t="s">
        <v>424</v>
      </c>
      <c r="H7" s="118" t="s">
        <v>13</v>
      </c>
      <c r="I7" s="114" t="n">
        <v>3</v>
      </c>
      <c r="J7" s="114" t="n">
        <v>17</v>
      </c>
      <c r="K7" s="119" t="n">
        <v>0.126388888888889</v>
      </c>
      <c r="L7" s="120" t="n">
        <v>2.23680555555556</v>
      </c>
      <c r="M7" s="121" t="n">
        <v>18</v>
      </c>
      <c r="N7" s="122" t="n">
        <v>3</v>
      </c>
    </row>
    <row r="8" customFormat="false" ht="16.4" hidden="false" customHeight="false" outlineLevel="0" collapsed="false">
      <c r="A8" s="114" t="n">
        <v>7</v>
      </c>
      <c r="B8" s="115" t="s">
        <v>432</v>
      </c>
      <c r="C8" s="116" t="s">
        <v>433</v>
      </c>
      <c r="D8" s="116" t="s">
        <v>434</v>
      </c>
      <c r="E8" s="116" t="s">
        <v>435</v>
      </c>
      <c r="F8" s="117" t="s">
        <v>436</v>
      </c>
      <c r="G8" s="115" t="s">
        <v>427</v>
      </c>
      <c r="H8" s="118" t="s">
        <v>16</v>
      </c>
      <c r="I8" s="114" t="n">
        <v>3</v>
      </c>
      <c r="J8" s="114" t="n">
        <v>16</v>
      </c>
      <c r="K8" s="119" t="n">
        <v>0.126388888888889</v>
      </c>
      <c r="L8" s="120" t="n">
        <v>2.23680555555556</v>
      </c>
      <c r="M8" s="121" t="n">
        <v>16</v>
      </c>
      <c r="N8" s="122" t="n">
        <v>3</v>
      </c>
    </row>
    <row r="9" customFormat="false" ht="23.85" hidden="false" customHeight="false" outlineLevel="0" collapsed="false">
      <c r="A9" s="114" t="n">
        <v>8</v>
      </c>
      <c r="B9" s="115" t="s">
        <v>437</v>
      </c>
      <c r="C9" s="116" t="s">
        <v>438</v>
      </c>
      <c r="D9" s="116" t="s">
        <v>439</v>
      </c>
      <c r="E9" s="116" t="s">
        <v>440</v>
      </c>
      <c r="F9" s="117" t="s">
        <v>441</v>
      </c>
      <c r="G9" s="115" t="s">
        <v>442</v>
      </c>
      <c r="H9" s="118" t="s">
        <v>16</v>
      </c>
      <c r="I9" s="114" t="n">
        <v>3</v>
      </c>
      <c r="J9" s="114" t="n">
        <v>15</v>
      </c>
      <c r="K9" s="119" t="n">
        <v>0.126388888888889</v>
      </c>
      <c r="L9" s="120" t="n">
        <v>2.03333333333333</v>
      </c>
      <c r="M9" s="121" t="s">
        <v>210</v>
      </c>
      <c r="N9" s="122" t="n">
        <v>3</v>
      </c>
    </row>
    <row r="10" customFormat="false" ht="12.8" hidden="false" customHeight="false" outlineLevel="0" collapsed="false">
      <c r="A10" s="114" t="n">
        <v>9</v>
      </c>
      <c r="B10" s="115" t="s">
        <v>443</v>
      </c>
      <c r="C10" s="123" t="s">
        <v>444</v>
      </c>
      <c r="D10" s="123" t="s">
        <v>445</v>
      </c>
      <c r="E10" s="123" t="s">
        <v>446</v>
      </c>
      <c r="F10" s="117" t="s">
        <v>447</v>
      </c>
      <c r="G10" s="115" t="s">
        <v>427</v>
      </c>
      <c r="H10" s="118" t="s">
        <v>16</v>
      </c>
      <c r="I10" s="114" t="n">
        <v>3</v>
      </c>
      <c r="J10" s="114" t="n">
        <v>14</v>
      </c>
      <c r="K10" s="119" t="n">
        <v>0.126388888888889</v>
      </c>
      <c r="L10" s="120" t="n">
        <v>2.11597222222222</v>
      </c>
      <c r="M10" s="121" t="s">
        <v>210</v>
      </c>
      <c r="N10" s="124" t="n">
        <v>0</v>
      </c>
    </row>
    <row r="11" customFormat="false" ht="16.4" hidden="false" customHeight="false" outlineLevel="0" collapsed="false">
      <c r="A11" s="114" t="n">
        <v>10</v>
      </c>
      <c r="B11" s="115" t="s">
        <v>448</v>
      </c>
      <c r="C11" s="123" t="s">
        <v>449</v>
      </c>
      <c r="D11" s="123" t="s">
        <v>450</v>
      </c>
      <c r="E11" s="123" t="s">
        <v>451</v>
      </c>
      <c r="F11" s="117" t="s">
        <v>452</v>
      </c>
      <c r="G11" s="115" t="s">
        <v>453</v>
      </c>
      <c r="H11" s="118" t="s">
        <v>19</v>
      </c>
      <c r="I11" s="114" t="n">
        <v>3</v>
      </c>
      <c r="J11" s="114" t="n">
        <v>13</v>
      </c>
      <c r="K11" s="119" t="n">
        <v>0.126388888888889</v>
      </c>
      <c r="L11" s="120" t="n">
        <v>2.44236111111111</v>
      </c>
      <c r="M11" s="121" t="n">
        <v>14</v>
      </c>
      <c r="N11" s="124" t="n">
        <v>0</v>
      </c>
    </row>
    <row r="12" customFormat="false" ht="16.4" hidden="false" customHeight="false" outlineLevel="0" collapsed="false">
      <c r="A12" s="114" t="n">
        <v>11</v>
      </c>
      <c r="B12" s="115" t="s">
        <v>454</v>
      </c>
      <c r="C12" s="123" t="s">
        <v>455</v>
      </c>
      <c r="D12" s="123" t="s">
        <v>456</v>
      </c>
      <c r="E12" s="123" t="s">
        <v>457</v>
      </c>
      <c r="F12" s="117" t="s">
        <v>458</v>
      </c>
      <c r="G12" s="115" t="s">
        <v>427</v>
      </c>
      <c r="H12" s="118" t="s">
        <v>16</v>
      </c>
      <c r="I12" s="114" t="n">
        <v>3</v>
      </c>
      <c r="J12" s="114" t="n">
        <v>13</v>
      </c>
      <c r="K12" s="119" t="n">
        <v>0.126388888888889</v>
      </c>
      <c r="L12" s="120" t="n">
        <v>1.95277777777778</v>
      </c>
      <c r="M12" s="121" t="s">
        <v>210</v>
      </c>
      <c r="N12" s="124" t="n">
        <v>0</v>
      </c>
    </row>
    <row r="13" customFormat="false" ht="12.8" hidden="false" customHeight="false" outlineLevel="0" collapsed="false">
      <c r="A13" s="114" t="n">
        <v>12</v>
      </c>
      <c r="B13" s="115" t="s">
        <v>459</v>
      </c>
      <c r="C13" s="123" t="s">
        <v>460</v>
      </c>
      <c r="D13" s="123" t="s">
        <v>461</v>
      </c>
      <c r="E13" s="123" t="s">
        <v>462</v>
      </c>
      <c r="F13" s="117" t="s">
        <v>463</v>
      </c>
      <c r="G13" s="115" t="s">
        <v>427</v>
      </c>
      <c r="H13" s="118" t="s">
        <v>16</v>
      </c>
      <c r="I13" s="114" t="n">
        <v>3</v>
      </c>
      <c r="J13" s="114" t="n">
        <v>12</v>
      </c>
      <c r="K13" s="119" t="n">
        <v>0.126388888888889</v>
      </c>
      <c r="L13" s="120" t="n">
        <v>1.77013888888889</v>
      </c>
      <c r="M13" s="121" t="s">
        <v>210</v>
      </c>
      <c r="N13" s="124" t="n">
        <v>0</v>
      </c>
    </row>
    <row r="14" customFormat="false" ht="16.4" hidden="false" customHeight="false" outlineLevel="0" collapsed="false">
      <c r="A14" s="114" t="n">
        <v>13</v>
      </c>
      <c r="B14" s="115" t="s">
        <v>464</v>
      </c>
      <c r="C14" s="123" t="s">
        <v>465</v>
      </c>
      <c r="D14" s="123" t="s">
        <v>466</v>
      </c>
      <c r="E14" s="123" t="s">
        <v>467</v>
      </c>
      <c r="F14" s="117" t="s">
        <v>468</v>
      </c>
      <c r="G14" s="115" t="s">
        <v>469</v>
      </c>
      <c r="H14" s="118" t="s">
        <v>15</v>
      </c>
      <c r="I14" s="114" t="n">
        <v>3</v>
      </c>
      <c r="J14" s="114" t="n">
        <v>12</v>
      </c>
      <c r="K14" s="119" t="n">
        <v>0.126388888888889</v>
      </c>
      <c r="L14" s="120" t="n">
        <v>2.07291666666667</v>
      </c>
      <c r="M14" s="121" t="n">
        <v>12</v>
      </c>
      <c r="N14" s="124" t="n">
        <v>0</v>
      </c>
    </row>
    <row r="15" customFormat="false" ht="16.4" hidden="false" customHeight="false" outlineLevel="0" collapsed="false">
      <c r="A15" s="114" t="n">
        <v>14</v>
      </c>
      <c r="B15" s="115" t="s">
        <v>470</v>
      </c>
      <c r="C15" s="123" t="s">
        <v>471</v>
      </c>
      <c r="D15" s="123" t="s">
        <v>472</v>
      </c>
      <c r="E15" s="123" t="s">
        <v>473</v>
      </c>
      <c r="F15" s="117" t="s">
        <v>474</v>
      </c>
      <c r="G15" s="115" t="s">
        <v>475</v>
      </c>
      <c r="H15" s="118" t="s">
        <v>236</v>
      </c>
      <c r="I15" s="114" t="n">
        <v>3</v>
      </c>
      <c r="J15" s="114" t="n">
        <v>11</v>
      </c>
      <c r="K15" s="119" t="n">
        <v>0.126388888888889</v>
      </c>
      <c r="L15" s="120" t="n">
        <v>2.14513888888889</v>
      </c>
      <c r="M15" s="121" t="n">
        <v>10</v>
      </c>
      <c r="N15" s="124" t="n">
        <v>0</v>
      </c>
    </row>
    <row r="16" customFormat="false" ht="16.4" hidden="false" customHeight="false" outlineLevel="0" collapsed="false">
      <c r="A16" s="114" t="n">
        <v>15</v>
      </c>
      <c r="B16" s="115" t="s">
        <v>476</v>
      </c>
      <c r="C16" s="123" t="s">
        <v>477</v>
      </c>
      <c r="D16" s="123" t="s">
        <v>478</v>
      </c>
      <c r="E16" s="123" t="s">
        <v>479</v>
      </c>
      <c r="F16" s="117" t="s">
        <v>480</v>
      </c>
      <c r="G16" s="115" t="s">
        <v>421</v>
      </c>
      <c r="H16" s="118" t="s">
        <v>17</v>
      </c>
      <c r="I16" s="114" t="n">
        <v>2</v>
      </c>
      <c r="J16" s="114" t="n">
        <v>16</v>
      </c>
      <c r="K16" s="119" t="n">
        <v>0.0854166666666667</v>
      </c>
      <c r="L16" s="120" t="n">
        <v>2.19583333333333</v>
      </c>
      <c r="M16" s="121" t="n">
        <v>8</v>
      </c>
      <c r="N16" s="124" t="n">
        <v>0</v>
      </c>
    </row>
    <row r="17" customFormat="false" ht="16.4" hidden="false" customHeight="false" outlineLevel="0" collapsed="false">
      <c r="A17" s="114" t="n">
        <v>16</v>
      </c>
      <c r="B17" s="115" t="s">
        <v>481</v>
      </c>
      <c r="C17" s="123" t="s">
        <v>482</v>
      </c>
      <c r="D17" s="123" t="s">
        <v>483</v>
      </c>
      <c r="E17" s="123" t="s">
        <v>484</v>
      </c>
      <c r="F17" s="117" t="s">
        <v>485</v>
      </c>
      <c r="G17" s="115" t="s">
        <v>424</v>
      </c>
      <c r="H17" s="118" t="s">
        <v>13</v>
      </c>
      <c r="I17" s="114" t="n">
        <v>2</v>
      </c>
      <c r="J17" s="114" t="n">
        <v>14</v>
      </c>
      <c r="K17" s="119" t="n">
        <v>0.0854166666666667</v>
      </c>
      <c r="L17" s="120" t="n">
        <v>1.60833333333333</v>
      </c>
      <c r="M17" s="121" t="s">
        <v>210</v>
      </c>
      <c r="N17" s="124" t="n">
        <v>0</v>
      </c>
    </row>
    <row r="18" customFormat="false" ht="16.4" hidden="false" customHeight="false" outlineLevel="0" collapsed="false">
      <c r="A18" s="114" t="n">
        <v>17</v>
      </c>
      <c r="B18" s="115" t="s">
        <v>486</v>
      </c>
      <c r="C18" s="123" t="s">
        <v>487</v>
      </c>
      <c r="D18" s="123" t="s">
        <v>488</v>
      </c>
      <c r="E18" s="123" t="s">
        <v>489</v>
      </c>
      <c r="F18" s="117" t="s">
        <v>490</v>
      </c>
      <c r="G18" s="115" t="s">
        <v>21</v>
      </c>
      <c r="H18" s="118" t="s">
        <v>21</v>
      </c>
      <c r="I18" s="114" t="n">
        <v>2</v>
      </c>
      <c r="J18" s="114" t="n">
        <v>13</v>
      </c>
      <c r="K18" s="119" t="n">
        <v>0.0854166666666667</v>
      </c>
      <c r="L18" s="120" t="n">
        <v>1.57222222222222</v>
      </c>
      <c r="M18" s="121" t="n">
        <v>6</v>
      </c>
      <c r="N18" s="124" t="n">
        <v>0</v>
      </c>
    </row>
    <row r="19" customFormat="false" ht="16.4" hidden="false" customHeight="false" outlineLevel="0" collapsed="false">
      <c r="A19" s="114" t="n">
        <v>18</v>
      </c>
      <c r="B19" s="115" t="s">
        <v>491</v>
      </c>
      <c r="C19" s="123" t="s">
        <v>492</v>
      </c>
      <c r="D19" s="123" t="s">
        <v>493</v>
      </c>
      <c r="E19" s="123" t="s">
        <v>494</v>
      </c>
      <c r="F19" s="117" t="s">
        <v>495</v>
      </c>
      <c r="G19" s="115" t="s">
        <v>427</v>
      </c>
      <c r="H19" s="118" t="s">
        <v>16</v>
      </c>
      <c r="I19" s="114" t="n">
        <v>2</v>
      </c>
      <c r="J19" s="114" t="n">
        <v>13</v>
      </c>
      <c r="K19" s="119" t="n">
        <v>0.0854166666666667</v>
      </c>
      <c r="L19" s="120" t="n">
        <v>1.32847222222222</v>
      </c>
      <c r="M19" s="121" t="s">
        <v>210</v>
      </c>
      <c r="N19" s="124" t="n">
        <v>0</v>
      </c>
    </row>
    <row r="20" customFormat="false" ht="16.4" hidden="false" customHeight="false" outlineLevel="0" collapsed="false">
      <c r="A20" s="114" t="n">
        <v>19</v>
      </c>
      <c r="B20" s="115" t="s">
        <v>496</v>
      </c>
      <c r="C20" s="123" t="s">
        <v>497</v>
      </c>
      <c r="D20" s="123" t="s">
        <v>498</v>
      </c>
      <c r="E20" s="123" t="s">
        <v>499</v>
      </c>
      <c r="F20" s="117" t="s">
        <v>500</v>
      </c>
      <c r="G20" s="115" t="s">
        <v>501</v>
      </c>
      <c r="H20" s="118" t="s">
        <v>14</v>
      </c>
      <c r="I20" s="114" t="n">
        <v>2</v>
      </c>
      <c r="J20" s="114" t="n">
        <v>12</v>
      </c>
      <c r="K20" s="119" t="n">
        <v>0.0854166666666667</v>
      </c>
      <c r="L20" s="120" t="n">
        <v>1.82291666666667</v>
      </c>
      <c r="M20" s="121" t="n">
        <v>4</v>
      </c>
      <c r="N20" s="124" t="n">
        <v>0</v>
      </c>
    </row>
    <row r="21" customFormat="false" ht="16.4" hidden="false" customHeight="false" outlineLevel="0" collapsed="false">
      <c r="A21" s="114" t="n">
        <v>20</v>
      </c>
      <c r="B21" s="115" t="s">
        <v>502</v>
      </c>
      <c r="C21" s="123" t="s">
        <v>503</v>
      </c>
      <c r="D21" s="123" t="s">
        <v>504</v>
      </c>
      <c r="E21" s="123" t="s">
        <v>505</v>
      </c>
      <c r="F21" s="117" t="s">
        <v>506</v>
      </c>
      <c r="G21" s="115" t="s">
        <v>160</v>
      </c>
      <c r="H21" s="118" t="s">
        <v>236</v>
      </c>
      <c r="I21" s="114" t="n">
        <v>2</v>
      </c>
      <c r="J21" s="114" t="n">
        <v>12</v>
      </c>
      <c r="K21" s="119" t="n">
        <v>0.0854166666666667</v>
      </c>
      <c r="L21" s="120" t="n">
        <v>1.66180555555556</v>
      </c>
      <c r="M21" s="121" t="n">
        <v>3</v>
      </c>
      <c r="N21" s="124" t="n">
        <v>0</v>
      </c>
    </row>
    <row r="22" customFormat="false" ht="12.8" hidden="false" customHeight="false" outlineLevel="0" collapsed="false">
      <c r="A22" s="114" t="n">
        <v>21</v>
      </c>
      <c r="B22" s="115" t="s">
        <v>507</v>
      </c>
      <c r="C22" s="123" t="s">
        <v>508</v>
      </c>
      <c r="D22" s="123" t="s">
        <v>509</v>
      </c>
      <c r="E22" s="123" t="s">
        <v>510</v>
      </c>
      <c r="F22" s="117" t="s">
        <v>511</v>
      </c>
      <c r="G22" s="115" t="s">
        <v>424</v>
      </c>
      <c r="H22" s="118" t="s">
        <v>13</v>
      </c>
      <c r="I22" s="114" t="n">
        <v>2</v>
      </c>
      <c r="J22" s="114" t="n">
        <v>11</v>
      </c>
      <c r="K22" s="119" t="n">
        <v>0.0854166666666667</v>
      </c>
      <c r="L22" s="120" t="n">
        <v>1.53125</v>
      </c>
      <c r="M22" s="121" t="s">
        <v>210</v>
      </c>
      <c r="N22" s="124" t="n">
        <v>0</v>
      </c>
    </row>
    <row r="23" customFormat="false" ht="16.4" hidden="false" customHeight="false" outlineLevel="0" collapsed="false">
      <c r="A23" s="114" t="n">
        <v>22</v>
      </c>
      <c r="B23" s="115" t="s">
        <v>512</v>
      </c>
      <c r="C23" s="123" t="s">
        <v>513</v>
      </c>
      <c r="D23" s="123" t="s">
        <v>514</v>
      </c>
      <c r="E23" s="123" t="s">
        <v>515</v>
      </c>
      <c r="F23" s="117" t="s">
        <v>516</v>
      </c>
      <c r="G23" s="115" t="s">
        <v>424</v>
      </c>
      <c r="H23" s="118" t="s">
        <v>13</v>
      </c>
      <c r="I23" s="114" t="n">
        <v>2</v>
      </c>
      <c r="J23" s="114" t="n">
        <v>8</v>
      </c>
      <c r="K23" s="119" t="n">
        <v>0.0854166666666667</v>
      </c>
      <c r="L23" s="120" t="n">
        <v>2.36736111111111</v>
      </c>
      <c r="M23" s="121" t="s">
        <v>210</v>
      </c>
      <c r="N23" s="124" t="n">
        <v>0</v>
      </c>
    </row>
    <row r="24" customFormat="false" ht="12.8" hidden="false" customHeight="false" outlineLevel="0" collapsed="false">
      <c r="A24" s="114" t="n">
        <v>23</v>
      </c>
      <c r="B24" s="115" t="s">
        <v>517</v>
      </c>
      <c r="C24" s="123" t="s">
        <v>518</v>
      </c>
      <c r="D24" s="123" t="s">
        <v>519</v>
      </c>
      <c r="E24" s="123" t="s">
        <v>520</v>
      </c>
      <c r="F24" s="117" t="s">
        <v>521</v>
      </c>
      <c r="G24" s="115" t="s">
        <v>453</v>
      </c>
      <c r="H24" s="118" t="s">
        <v>19</v>
      </c>
      <c r="I24" s="114" t="n">
        <v>2</v>
      </c>
      <c r="J24" s="114" t="n">
        <v>8</v>
      </c>
      <c r="K24" s="119" t="n">
        <v>0.0854166666666667</v>
      </c>
      <c r="L24" s="120" t="n">
        <v>2.11944444444444</v>
      </c>
      <c r="M24" s="121" t="n">
        <v>2</v>
      </c>
      <c r="N24" s="124" t="n">
        <v>0</v>
      </c>
    </row>
    <row r="25" customFormat="false" ht="16.4" hidden="false" customHeight="false" outlineLevel="0" collapsed="false">
      <c r="A25" s="114" t="n">
        <v>24</v>
      </c>
      <c r="B25" s="115" t="s">
        <v>522</v>
      </c>
      <c r="C25" s="123" t="s">
        <v>523</v>
      </c>
      <c r="D25" s="123" t="s">
        <v>524</v>
      </c>
      <c r="E25" s="123" t="s">
        <v>525</v>
      </c>
      <c r="F25" s="117" t="s">
        <v>526</v>
      </c>
      <c r="G25" s="115" t="s">
        <v>469</v>
      </c>
      <c r="H25" s="118" t="s">
        <v>527</v>
      </c>
      <c r="I25" s="114" t="n">
        <v>1</v>
      </c>
      <c r="J25" s="114" t="n">
        <v>11</v>
      </c>
      <c r="K25" s="119" t="n">
        <v>0.0444444444444444</v>
      </c>
      <c r="L25" s="120" t="n">
        <v>1.41597222222222</v>
      </c>
      <c r="M25" s="121" t="n">
        <v>1</v>
      </c>
      <c r="N25" s="124" t="n">
        <v>0</v>
      </c>
    </row>
    <row r="26" customFormat="false" ht="16.4" hidden="false" customHeight="false" outlineLevel="0" collapsed="false">
      <c r="A26" s="114" t="n">
        <v>25</v>
      </c>
      <c r="B26" s="115" t="s">
        <v>528</v>
      </c>
      <c r="C26" s="123" t="s">
        <v>529</v>
      </c>
      <c r="D26" s="123" t="s">
        <v>530</v>
      </c>
      <c r="E26" s="123" t="s">
        <v>531</v>
      </c>
      <c r="F26" s="117" t="s">
        <v>532</v>
      </c>
      <c r="G26" s="115" t="s">
        <v>19</v>
      </c>
      <c r="H26" s="114" t="s">
        <v>19</v>
      </c>
      <c r="I26" s="114" t="n">
        <v>1</v>
      </c>
      <c r="J26" s="114" t="n">
        <v>10</v>
      </c>
      <c r="K26" s="119" t="n">
        <v>0.0444444444444444</v>
      </c>
      <c r="L26" s="114" t="s">
        <v>533</v>
      </c>
      <c r="M26" s="124" t="n">
        <v>0</v>
      </c>
      <c r="N26" s="124" t="n">
        <v>0</v>
      </c>
    </row>
    <row r="27" customFormat="false" ht="16.4" hidden="false" customHeight="false" outlineLevel="0" collapsed="false">
      <c r="A27" s="114" t="n">
        <v>26</v>
      </c>
      <c r="B27" s="115" t="s">
        <v>534</v>
      </c>
      <c r="C27" s="123" t="s">
        <v>535</v>
      </c>
      <c r="D27" s="123" t="s">
        <v>536</v>
      </c>
      <c r="E27" s="123" t="s">
        <v>537</v>
      </c>
      <c r="F27" s="117" t="s">
        <v>538</v>
      </c>
      <c r="G27" s="115" t="s">
        <v>427</v>
      </c>
      <c r="H27" s="114" t="s">
        <v>16</v>
      </c>
      <c r="I27" s="114" t="n">
        <v>1</v>
      </c>
      <c r="J27" s="114" t="n">
        <v>9</v>
      </c>
      <c r="K27" s="119" t="n">
        <v>0.0444444444444444</v>
      </c>
      <c r="L27" s="120" t="n">
        <v>1.53263888888889</v>
      </c>
      <c r="M27" s="124" t="n">
        <v>0</v>
      </c>
      <c r="N27" s="124" t="n">
        <v>0</v>
      </c>
    </row>
    <row r="28" customFormat="false" ht="12.8" hidden="false" customHeight="false" outlineLevel="0" collapsed="false">
      <c r="A28" s="114" t="n">
        <v>27</v>
      </c>
      <c r="B28" s="115" t="s">
        <v>539</v>
      </c>
      <c r="C28" s="123" t="s">
        <v>540</v>
      </c>
      <c r="D28" s="123" t="s">
        <v>541</v>
      </c>
      <c r="E28" s="123" t="s">
        <v>542</v>
      </c>
      <c r="F28" s="117" t="s">
        <v>543</v>
      </c>
      <c r="G28" s="115" t="s">
        <v>16</v>
      </c>
      <c r="H28" s="114" t="s">
        <v>16</v>
      </c>
      <c r="I28" s="114" t="n">
        <v>1</v>
      </c>
      <c r="J28" s="114" t="n">
        <v>8</v>
      </c>
      <c r="K28" s="119" t="n">
        <v>0.0444444444444444</v>
      </c>
      <c r="L28" s="114" t="s">
        <v>544</v>
      </c>
      <c r="M28" s="124" t="n">
        <v>0</v>
      </c>
      <c r="N28" s="124" t="n">
        <v>0</v>
      </c>
    </row>
    <row r="29" customFormat="false" ht="12.8" hidden="false" customHeight="false" outlineLevel="0" collapsed="false">
      <c r="A29" s="114" t="n">
        <v>28</v>
      </c>
      <c r="B29" s="115" t="s">
        <v>545</v>
      </c>
      <c r="C29" s="123" t="s">
        <v>546</v>
      </c>
      <c r="D29" s="123" t="s">
        <v>547</v>
      </c>
      <c r="E29" s="123" t="s">
        <v>548</v>
      </c>
      <c r="F29" s="117" t="s">
        <v>549</v>
      </c>
      <c r="G29" s="115" t="s">
        <v>550</v>
      </c>
      <c r="H29" s="114" t="s">
        <v>21</v>
      </c>
      <c r="I29" s="114" t="n">
        <v>0</v>
      </c>
      <c r="J29" s="114" t="n">
        <v>11</v>
      </c>
      <c r="K29" s="119" t="n">
        <v>0.00347222222222222</v>
      </c>
      <c r="L29" s="114" t="s">
        <v>551</v>
      </c>
      <c r="M29" s="124" t="n">
        <v>0</v>
      </c>
      <c r="N29" s="124" t="n">
        <v>0</v>
      </c>
    </row>
    <row r="30" customFormat="false" ht="12.8" hidden="false" customHeight="false" outlineLevel="0" collapsed="false">
      <c r="A30" s="125"/>
    </row>
  </sheetData>
  <printOptions headings="false" gridLines="false" gridLinesSet="true" horizontalCentered="false" verticalCentered="false"/>
  <pageMargins left="0.39375" right="0.39375" top="0.659027777777778" bottom="0.659027777777778" header="0.39375" footer="0.393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7" activeCellId="0" sqref="N7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126" width="3.57"/>
    <col collapsed="false" customWidth="true" hidden="false" outlineLevel="0" max="2" min="2" style="127" width="16.87"/>
    <col collapsed="false" customWidth="true" hidden="false" outlineLevel="0" max="3" min="3" style="127" width="15.42"/>
    <col collapsed="false" customWidth="true" hidden="false" outlineLevel="0" max="4" min="4" style="127" width="13.57"/>
    <col collapsed="false" customWidth="false" hidden="false" outlineLevel="0" max="5" min="5" style="127" width="11.57"/>
    <col collapsed="false" customWidth="true" hidden="false" outlineLevel="0" max="6" min="6" style="128" width="14.15"/>
    <col collapsed="false" customWidth="true" hidden="false" outlineLevel="0" max="7" min="7" style="129" width="12.14"/>
    <col collapsed="false" customWidth="true" hidden="false" outlineLevel="0" max="8" min="8" style="127" width="8"/>
    <col collapsed="false" customWidth="true" hidden="false" outlineLevel="0" max="9" min="9" style="127" width="6.57"/>
    <col collapsed="false" customWidth="true" hidden="false" outlineLevel="0" max="10" min="10" style="127" width="6.28"/>
    <col collapsed="false" customWidth="true" hidden="false" outlineLevel="0" max="11" min="11" style="127" width="6.71"/>
    <col collapsed="false" customWidth="true" hidden="true" outlineLevel="0" max="12" min="12" style="127" width="7"/>
    <col collapsed="false" customWidth="true" hidden="false" outlineLevel="0" max="13" min="13" style="129" width="12.71"/>
    <col collapsed="false" customWidth="false" hidden="false" outlineLevel="0" max="1023" min="14" style="127" width="11.57"/>
    <col collapsed="false" customWidth="false" hidden="false" outlineLevel="0" max="1024" min="1024" style="127" width="11.52"/>
  </cols>
  <sheetData>
    <row r="1" s="131" customFormat="true" ht="12.8" hidden="false" customHeight="false" outlineLevel="0" collapsed="false">
      <c r="A1" s="130" t="s">
        <v>552</v>
      </c>
      <c r="B1" s="130"/>
      <c r="G1" s="132"/>
      <c r="M1" s="132"/>
      <c r="AMJ1" s="127"/>
    </row>
    <row r="2" s="136" customFormat="true" ht="19.05" hidden="false" customHeight="true" outlineLevel="0" collapsed="false">
      <c r="A2" s="133" t="s">
        <v>122</v>
      </c>
      <c r="B2" s="134" t="s">
        <v>123</v>
      </c>
      <c r="C2" s="134" t="s">
        <v>410</v>
      </c>
      <c r="D2" s="134" t="s">
        <v>411</v>
      </c>
      <c r="E2" s="134" t="s">
        <v>412</v>
      </c>
      <c r="F2" s="134" t="s">
        <v>413</v>
      </c>
      <c r="G2" s="134" t="s">
        <v>1</v>
      </c>
      <c r="H2" s="134" t="s">
        <v>129</v>
      </c>
      <c r="I2" s="134" t="s">
        <v>130</v>
      </c>
      <c r="J2" s="134" t="s">
        <v>553</v>
      </c>
      <c r="K2" s="134" t="s">
        <v>132</v>
      </c>
      <c r="L2" s="134" t="s">
        <v>554</v>
      </c>
      <c r="M2" s="134" t="s">
        <v>555</v>
      </c>
      <c r="N2" s="135" t="s">
        <v>132</v>
      </c>
      <c r="AMJ2" s="127"/>
    </row>
    <row r="3" s="136" customFormat="true" ht="16.55" hidden="false" customHeight="false" outlineLevel="0" collapsed="false">
      <c r="A3" s="137" t="n">
        <v>1</v>
      </c>
      <c r="B3" s="138" t="s">
        <v>556</v>
      </c>
      <c r="C3" s="139" t="s">
        <v>50</v>
      </c>
      <c r="D3" s="139" t="s">
        <v>51</v>
      </c>
      <c r="E3" s="139" t="s">
        <v>52</v>
      </c>
      <c r="F3" s="140"/>
      <c r="G3" s="141" t="s">
        <v>13</v>
      </c>
      <c r="H3" s="142" t="n">
        <v>5</v>
      </c>
      <c r="I3" s="142" t="n">
        <v>14</v>
      </c>
      <c r="J3" s="143" t="s">
        <v>557</v>
      </c>
      <c r="K3" s="143" t="s">
        <v>558</v>
      </c>
      <c r="L3" s="138"/>
      <c r="M3" s="141" t="n">
        <v>40</v>
      </c>
      <c r="N3" s="144" t="n">
        <v>24.5</v>
      </c>
      <c r="AMJ3" s="127"/>
    </row>
    <row r="4" s="136" customFormat="true" ht="12.8" hidden="false" customHeight="false" outlineLevel="0" collapsed="false">
      <c r="A4" s="137" t="n">
        <v>2</v>
      </c>
      <c r="B4" s="138" t="s">
        <v>559</v>
      </c>
      <c r="C4" s="139" t="s">
        <v>59</v>
      </c>
      <c r="D4" s="139" t="s">
        <v>60</v>
      </c>
      <c r="E4" s="139" t="s">
        <v>61</v>
      </c>
      <c r="F4" s="140" t="s">
        <v>62</v>
      </c>
      <c r="G4" s="141" t="s">
        <v>14</v>
      </c>
      <c r="H4" s="142" t="n">
        <v>4</v>
      </c>
      <c r="I4" s="142" t="n">
        <v>17</v>
      </c>
      <c r="J4" s="143" t="s">
        <v>560</v>
      </c>
      <c r="K4" s="143" t="s">
        <v>561</v>
      </c>
      <c r="L4" s="138"/>
      <c r="M4" s="141" t="n">
        <v>35</v>
      </c>
      <c r="N4" s="144" t="s">
        <v>562</v>
      </c>
      <c r="AMJ4" s="127"/>
    </row>
    <row r="5" s="136" customFormat="true" ht="25.5" hidden="false" customHeight="true" outlineLevel="0" collapsed="false">
      <c r="A5" s="137" t="n">
        <v>3</v>
      </c>
      <c r="B5" s="138" t="s">
        <v>563</v>
      </c>
      <c r="C5" s="139" t="s">
        <v>76</v>
      </c>
      <c r="D5" s="139" t="s">
        <v>77</v>
      </c>
      <c r="E5" s="139" t="s">
        <v>78</v>
      </c>
      <c r="F5" s="140" t="s">
        <v>79</v>
      </c>
      <c r="G5" s="141" t="s">
        <v>14</v>
      </c>
      <c r="H5" s="142" t="n">
        <v>4</v>
      </c>
      <c r="I5" s="142" t="n">
        <v>16</v>
      </c>
      <c r="J5" s="143" t="s">
        <v>560</v>
      </c>
      <c r="K5" s="143" t="s">
        <v>564</v>
      </c>
      <c r="L5" s="138"/>
      <c r="M5" s="141" t="n">
        <v>30</v>
      </c>
      <c r="N5" s="145" t="s">
        <v>565</v>
      </c>
      <c r="AMJ5" s="127"/>
    </row>
    <row r="6" s="136" customFormat="true" ht="16.55" hidden="false" customHeight="false" outlineLevel="0" collapsed="false">
      <c r="A6" s="137" t="n">
        <v>4</v>
      </c>
      <c r="B6" s="138" t="s">
        <v>566</v>
      </c>
      <c r="C6" s="139" t="s">
        <v>92</v>
      </c>
      <c r="D6" s="139" t="s">
        <v>93</v>
      </c>
      <c r="E6" s="139" t="s">
        <v>94</v>
      </c>
      <c r="F6" s="140"/>
      <c r="G6" s="141" t="s">
        <v>14</v>
      </c>
      <c r="H6" s="142" t="n">
        <v>4</v>
      </c>
      <c r="I6" s="142" t="n">
        <v>15</v>
      </c>
      <c r="J6" s="143" t="s">
        <v>560</v>
      </c>
      <c r="K6" s="143" t="s">
        <v>567</v>
      </c>
      <c r="L6" s="138"/>
      <c r="M6" s="141" t="s">
        <v>210</v>
      </c>
      <c r="N6" s="144" t="n">
        <v>6.1</v>
      </c>
      <c r="AMJ6" s="127"/>
    </row>
    <row r="7" s="136" customFormat="true" ht="16.55" hidden="false" customHeight="false" outlineLevel="0" collapsed="false">
      <c r="A7" s="137" t="n">
        <v>5</v>
      </c>
      <c r="B7" s="138" t="s">
        <v>568</v>
      </c>
      <c r="C7" s="139" t="s">
        <v>104</v>
      </c>
      <c r="D7" s="139" t="s">
        <v>105</v>
      </c>
      <c r="E7" s="139" t="s">
        <v>106</v>
      </c>
      <c r="F7" s="140"/>
      <c r="G7" s="141" t="s">
        <v>13</v>
      </c>
      <c r="H7" s="142" t="n">
        <v>4</v>
      </c>
      <c r="I7" s="142" t="n">
        <v>13</v>
      </c>
      <c r="J7" s="143" t="s">
        <v>560</v>
      </c>
      <c r="K7" s="143" t="s">
        <v>569</v>
      </c>
      <c r="L7" s="138"/>
      <c r="M7" s="141" t="n">
        <v>26</v>
      </c>
      <c r="N7" s="144" t="n">
        <v>3.3</v>
      </c>
      <c r="AMJ7" s="127"/>
    </row>
    <row r="8" s="136" customFormat="true" ht="12.8" hidden="false" customHeight="false" outlineLevel="0" collapsed="false">
      <c r="A8" s="137" t="n">
        <v>6</v>
      </c>
      <c r="B8" s="138" t="s">
        <v>570</v>
      </c>
      <c r="C8" s="139" t="s">
        <v>107</v>
      </c>
      <c r="D8" s="139" t="s">
        <v>108</v>
      </c>
      <c r="E8" s="139" t="s">
        <v>109</v>
      </c>
      <c r="F8" s="140" t="s">
        <v>110</v>
      </c>
      <c r="G8" s="141" t="s">
        <v>14</v>
      </c>
      <c r="H8" s="142" t="n">
        <v>4</v>
      </c>
      <c r="I8" s="142" t="n">
        <v>11</v>
      </c>
      <c r="J8" s="143" t="s">
        <v>560</v>
      </c>
      <c r="K8" s="143" t="s">
        <v>571</v>
      </c>
      <c r="L8" s="138"/>
      <c r="M8" s="141" t="s">
        <v>210</v>
      </c>
      <c r="N8" s="144" t="n">
        <v>3.3</v>
      </c>
      <c r="AMJ8" s="127"/>
    </row>
    <row r="9" s="136" customFormat="true" ht="16.55" hidden="false" customHeight="false" outlineLevel="0" collapsed="false">
      <c r="A9" s="137" t="n">
        <v>7</v>
      </c>
      <c r="B9" s="138" t="s">
        <v>572</v>
      </c>
      <c r="C9" s="139" t="s">
        <v>111</v>
      </c>
      <c r="D9" s="139" t="s">
        <v>112</v>
      </c>
      <c r="E9" s="139" t="s">
        <v>113</v>
      </c>
      <c r="F9" s="140"/>
      <c r="G9" s="141" t="s">
        <v>14</v>
      </c>
      <c r="H9" s="142" t="n">
        <v>3</v>
      </c>
      <c r="I9" s="142" t="n">
        <v>16</v>
      </c>
      <c r="J9" s="143" t="s">
        <v>573</v>
      </c>
      <c r="K9" s="143" t="s">
        <v>574</v>
      </c>
      <c r="L9" s="138"/>
      <c r="M9" s="141" t="s">
        <v>210</v>
      </c>
      <c r="N9" s="145" t="n">
        <v>3.3</v>
      </c>
      <c r="AMJ9" s="127"/>
    </row>
    <row r="10" s="136" customFormat="true" ht="12.8" hidden="false" customHeight="false" outlineLevel="0" collapsed="false">
      <c r="A10" s="137" t="n">
        <v>8</v>
      </c>
      <c r="B10" s="138" t="s">
        <v>575</v>
      </c>
      <c r="C10" s="139" t="s">
        <v>114</v>
      </c>
      <c r="D10" s="139" t="s">
        <v>95</v>
      </c>
      <c r="E10" s="139" t="s">
        <v>88</v>
      </c>
      <c r="F10" s="140"/>
      <c r="G10" s="141" t="s">
        <v>16</v>
      </c>
      <c r="H10" s="142" t="n">
        <v>3</v>
      </c>
      <c r="I10" s="142" t="n">
        <v>15</v>
      </c>
      <c r="J10" s="143" t="s">
        <v>573</v>
      </c>
      <c r="K10" s="143" t="s">
        <v>576</v>
      </c>
      <c r="L10" s="142" t="n">
        <v>1</v>
      </c>
      <c r="M10" s="141" t="n">
        <v>22</v>
      </c>
      <c r="N10" s="144" t="n">
        <v>3.3</v>
      </c>
      <c r="AMJ10" s="127"/>
    </row>
    <row r="11" s="136" customFormat="true" ht="12.8" hidden="false" customHeight="false" outlineLevel="0" collapsed="false">
      <c r="A11" s="137" t="n">
        <v>9</v>
      </c>
      <c r="B11" s="138" t="s">
        <v>577</v>
      </c>
      <c r="C11" s="140" t="s">
        <v>578</v>
      </c>
      <c r="D11" s="140" t="s">
        <v>579</v>
      </c>
      <c r="E11" s="140" t="s">
        <v>580</v>
      </c>
      <c r="F11" s="140"/>
      <c r="G11" s="141" t="s">
        <v>15</v>
      </c>
      <c r="H11" s="142" t="n">
        <v>3</v>
      </c>
      <c r="I11" s="142" t="n">
        <v>13</v>
      </c>
      <c r="J11" s="143" t="s">
        <v>573</v>
      </c>
      <c r="K11" s="143" t="s">
        <v>581</v>
      </c>
      <c r="L11" s="138"/>
      <c r="M11" s="141" t="n">
        <v>18</v>
      </c>
      <c r="N11" s="146"/>
      <c r="AMJ11" s="127"/>
    </row>
    <row r="12" s="136" customFormat="true" ht="16.55" hidden="false" customHeight="false" outlineLevel="0" collapsed="false">
      <c r="A12" s="137" t="n">
        <v>10</v>
      </c>
      <c r="B12" s="138" t="s">
        <v>582</v>
      </c>
      <c r="C12" s="140" t="s">
        <v>583</v>
      </c>
      <c r="D12" s="140" t="s">
        <v>65</v>
      </c>
      <c r="E12" s="140" t="s">
        <v>584</v>
      </c>
      <c r="F12" s="140"/>
      <c r="G12" s="141" t="s">
        <v>17</v>
      </c>
      <c r="H12" s="142" t="n">
        <v>3</v>
      </c>
      <c r="I12" s="142" t="n">
        <v>13</v>
      </c>
      <c r="J12" s="143" t="s">
        <v>573</v>
      </c>
      <c r="K12" s="143" t="s">
        <v>585</v>
      </c>
      <c r="L12" s="138"/>
      <c r="M12" s="141" t="n">
        <v>16</v>
      </c>
      <c r="N12" s="146"/>
      <c r="AMJ12" s="127"/>
    </row>
    <row r="13" s="136" customFormat="true" ht="16.55" hidden="false" customHeight="false" outlineLevel="0" collapsed="false">
      <c r="A13" s="137" t="n">
        <v>11</v>
      </c>
      <c r="B13" s="138" t="s">
        <v>586</v>
      </c>
      <c r="C13" s="140" t="s">
        <v>473</v>
      </c>
      <c r="D13" s="140" t="s">
        <v>474</v>
      </c>
      <c r="E13" s="140" t="s">
        <v>472</v>
      </c>
      <c r="F13" s="140" t="s">
        <v>587</v>
      </c>
      <c r="G13" s="141" t="s">
        <v>18</v>
      </c>
      <c r="H13" s="142" t="n">
        <v>3</v>
      </c>
      <c r="I13" s="142" t="n">
        <v>12</v>
      </c>
      <c r="J13" s="143" t="s">
        <v>573</v>
      </c>
      <c r="K13" s="143" t="s">
        <v>588</v>
      </c>
      <c r="L13" s="138"/>
      <c r="M13" s="141" t="n">
        <v>14</v>
      </c>
      <c r="N13" s="147"/>
      <c r="AMJ13" s="127"/>
    </row>
    <row r="14" s="136" customFormat="true" ht="12.8" hidden="false" customHeight="false" outlineLevel="0" collapsed="false">
      <c r="A14" s="137" t="n">
        <v>12</v>
      </c>
      <c r="B14" s="138" t="s">
        <v>589</v>
      </c>
      <c r="C14" s="140" t="s">
        <v>529</v>
      </c>
      <c r="D14" s="140" t="s">
        <v>590</v>
      </c>
      <c r="E14" s="140" t="s">
        <v>520</v>
      </c>
      <c r="F14" s="140"/>
      <c r="G14" s="141" t="s">
        <v>19</v>
      </c>
      <c r="H14" s="142" t="n">
        <v>3</v>
      </c>
      <c r="I14" s="142" t="n">
        <v>12</v>
      </c>
      <c r="J14" s="143" t="s">
        <v>573</v>
      </c>
      <c r="K14" s="143" t="s">
        <v>591</v>
      </c>
      <c r="L14" s="138"/>
      <c r="M14" s="141" t="n">
        <v>12</v>
      </c>
      <c r="N14" s="146"/>
      <c r="AMJ14" s="127"/>
    </row>
    <row r="15" s="136" customFormat="true" ht="16.55" hidden="false" customHeight="false" outlineLevel="0" collapsed="false">
      <c r="A15" s="137" t="n">
        <v>13</v>
      </c>
      <c r="B15" s="138" t="s">
        <v>592</v>
      </c>
      <c r="C15" s="140" t="s">
        <v>54</v>
      </c>
      <c r="D15" s="140" t="s">
        <v>593</v>
      </c>
      <c r="E15" s="140" t="s">
        <v>594</v>
      </c>
      <c r="F15" s="140"/>
      <c r="G15" s="141" t="s">
        <v>595</v>
      </c>
      <c r="H15" s="142" t="n">
        <v>3</v>
      </c>
      <c r="I15" s="142" t="n">
        <v>11</v>
      </c>
      <c r="J15" s="143" t="s">
        <v>573</v>
      </c>
      <c r="K15" s="143" t="s">
        <v>596</v>
      </c>
      <c r="L15" s="138"/>
      <c r="M15" s="141" t="n">
        <v>10</v>
      </c>
      <c r="N15" s="146"/>
      <c r="AMJ15" s="127"/>
    </row>
    <row r="16" s="136" customFormat="true" ht="16.55" hidden="false" customHeight="false" outlineLevel="0" collapsed="false">
      <c r="A16" s="137" t="n">
        <v>14</v>
      </c>
      <c r="B16" s="138" t="s">
        <v>597</v>
      </c>
      <c r="C16" s="140" t="s">
        <v>546</v>
      </c>
      <c r="D16" s="140" t="s">
        <v>489</v>
      </c>
      <c r="E16" s="140" t="s">
        <v>598</v>
      </c>
      <c r="F16" s="140"/>
      <c r="G16" s="141" t="s">
        <v>21</v>
      </c>
      <c r="H16" s="142" t="n">
        <v>3</v>
      </c>
      <c r="I16" s="142" t="n">
        <v>11</v>
      </c>
      <c r="J16" s="143" t="s">
        <v>573</v>
      </c>
      <c r="K16" s="143" t="s">
        <v>599</v>
      </c>
      <c r="L16" s="138"/>
      <c r="M16" s="141" t="n">
        <v>8</v>
      </c>
      <c r="N16" s="147"/>
      <c r="AMJ16" s="127"/>
    </row>
    <row r="17" s="136" customFormat="true" ht="12.8" hidden="false" customHeight="false" outlineLevel="0" collapsed="false">
      <c r="A17" s="137" t="n">
        <v>15</v>
      </c>
      <c r="B17" s="138" t="s">
        <v>307</v>
      </c>
      <c r="C17" s="140" t="s">
        <v>600</v>
      </c>
      <c r="D17" s="140" t="s">
        <v>601</v>
      </c>
      <c r="E17" s="140" t="s">
        <v>602</v>
      </c>
      <c r="F17" s="140" t="s">
        <v>603</v>
      </c>
      <c r="G17" s="141" t="s">
        <v>15</v>
      </c>
      <c r="H17" s="142" t="n">
        <v>3</v>
      </c>
      <c r="I17" s="142" t="n">
        <v>11</v>
      </c>
      <c r="J17" s="143" t="s">
        <v>573</v>
      </c>
      <c r="K17" s="143" t="s">
        <v>604</v>
      </c>
      <c r="L17" s="138"/>
      <c r="M17" s="141" t="n">
        <v>6</v>
      </c>
      <c r="N17" s="146"/>
      <c r="AMJ17" s="127"/>
    </row>
    <row r="18" s="136" customFormat="true" ht="16.55" hidden="false" customHeight="false" outlineLevel="0" collapsed="false">
      <c r="A18" s="137" t="n">
        <v>16</v>
      </c>
      <c r="B18" s="138" t="s">
        <v>605</v>
      </c>
      <c r="C18" s="140" t="s">
        <v>606</v>
      </c>
      <c r="D18" s="140" t="s">
        <v>478</v>
      </c>
      <c r="E18" s="140" t="s">
        <v>607</v>
      </c>
      <c r="F18" s="140"/>
      <c r="G18" s="141" t="s">
        <v>17</v>
      </c>
      <c r="H18" s="142" t="n">
        <v>2</v>
      </c>
      <c r="I18" s="142" t="n">
        <v>18</v>
      </c>
      <c r="J18" s="143" t="s">
        <v>608</v>
      </c>
      <c r="K18" s="143" t="s">
        <v>609</v>
      </c>
      <c r="L18" s="138"/>
      <c r="M18" s="141" t="n">
        <v>4</v>
      </c>
      <c r="N18" s="146"/>
      <c r="AMJ18" s="127"/>
    </row>
    <row r="19" s="136" customFormat="true" ht="16.55" hidden="false" customHeight="false" outlineLevel="0" collapsed="false">
      <c r="A19" s="137" t="n">
        <v>17</v>
      </c>
      <c r="B19" s="138" t="s">
        <v>610</v>
      </c>
      <c r="C19" s="140" t="s">
        <v>611</v>
      </c>
      <c r="D19" s="140" t="s">
        <v>612</v>
      </c>
      <c r="E19" s="140" t="s">
        <v>613</v>
      </c>
      <c r="F19" s="140"/>
      <c r="G19" s="141" t="s">
        <v>18</v>
      </c>
      <c r="H19" s="142" t="n">
        <v>2</v>
      </c>
      <c r="I19" s="142" t="n">
        <v>15</v>
      </c>
      <c r="J19" s="143" t="s">
        <v>608</v>
      </c>
      <c r="K19" s="142" t="s">
        <v>614</v>
      </c>
      <c r="L19" s="138"/>
      <c r="M19" s="141" t="n">
        <v>3</v>
      </c>
      <c r="N19" s="147"/>
      <c r="AMJ19" s="127"/>
    </row>
    <row r="20" s="136" customFormat="true" ht="12.8" hidden="false" customHeight="false" outlineLevel="0" collapsed="false">
      <c r="A20" s="137" t="n">
        <v>18</v>
      </c>
      <c r="B20" s="138" t="s">
        <v>615</v>
      </c>
      <c r="C20" s="140" t="s">
        <v>439</v>
      </c>
      <c r="D20" s="140" t="s">
        <v>616</v>
      </c>
      <c r="E20" s="140" t="s">
        <v>540</v>
      </c>
      <c r="F20" s="140"/>
      <c r="G20" s="141" t="s">
        <v>16</v>
      </c>
      <c r="H20" s="142" t="n">
        <v>2</v>
      </c>
      <c r="I20" s="142" t="n">
        <v>13</v>
      </c>
      <c r="J20" s="143" t="s">
        <v>608</v>
      </c>
      <c r="K20" s="143" t="s">
        <v>617</v>
      </c>
      <c r="L20" s="138"/>
      <c r="M20" s="141" t="n">
        <v>2</v>
      </c>
      <c r="N20" s="146"/>
      <c r="AMJ20" s="127"/>
    </row>
    <row r="21" s="136" customFormat="true" ht="12.8" hidden="false" customHeight="false" outlineLevel="0" collapsed="false">
      <c r="A21" s="137" t="n">
        <v>19</v>
      </c>
      <c r="B21" s="138" t="s">
        <v>618</v>
      </c>
      <c r="C21" s="140" t="s">
        <v>449</v>
      </c>
      <c r="D21" s="140" t="s">
        <v>450</v>
      </c>
      <c r="E21" s="140" t="s">
        <v>451</v>
      </c>
      <c r="F21" s="140"/>
      <c r="G21" s="141" t="s">
        <v>19</v>
      </c>
      <c r="H21" s="142" t="n">
        <v>2</v>
      </c>
      <c r="I21" s="142" t="n">
        <v>12</v>
      </c>
      <c r="J21" s="143" t="s">
        <v>608</v>
      </c>
      <c r="K21" s="143" t="s">
        <v>619</v>
      </c>
      <c r="L21" s="138"/>
      <c r="M21" s="141" t="n">
        <v>1</v>
      </c>
      <c r="N21" s="146"/>
      <c r="AMJ21" s="127"/>
    </row>
    <row r="22" s="136" customFormat="true" ht="16.55" hidden="false" customHeight="false" outlineLevel="0" collapsed="false">
      <c r="A22" s="137" t="n">
        <v>20</v>
      </c>
      <c r="B22" s="138" t="s">
        <v>620</v>
      </c>
      <c r="C22" s="140" t="s">
        <v>503</v>
      </c>
      <c r="D22" s="140" t="s">
        <v>621</v>
      </c>
      <c r="E22" s="140" t="s">
        <v>505</v>
      </c>
      <c r="F22" s="140"/>
      <c r="G22" s="142" t="s">
        <v>18</v>
      </c>
      <c r="H22" s="142" t="n">
        <v>2</v>
      </c>
      <c r="I22" s="142" t="n">
        <v>12</v>
      </c>
      <c r="J22" s="143" t="s">
        <v>608</v>
      </c>
      <c r="K22" s="143" t="s">
        <v>622</v>
      </c>
      <c r="L22" s="142" t="n">
        <v>3</v>
      </c>
      <c r="M22" s="142"/>
      <c r="N22" s="146"/>
      <c r="AMJ22" s="127"/>
    </row>
    <row r="23" s="136" customFormat="true" ht="16.55" hidden="false" customHeight="false" outlineLevel="0" collapsed="false">
      <c r="A23" s="137" t="n">
        <v>21</v>
      </c>
      <c r="B23" s="138" t="s">
        <v>623</v>
      </c>
      <c r="C23" s="140" t="s">
        <v>483</v>
      </c>
      <c r="D23" s="140" t="s">
        <v>624</v>
      </c>
      <c r="E23" s="140" t="s">
        <v>625</v>
      </c>
      <c r="F23" s="140"/>
      <c r="G23" s="142" t="s">
        <v>13</v>
      </c>
      <c r="H23" s="142" t="n">
        <v>2</v>
      </c>
      <c r="I23" s="142" t="n">
        <v>12</v>
      </c>
      <c r="J23" s="143" t="s">
        <v>608</v>
      </c>
      <c r="K23" s="143" t="s">
        <v>626</v>
      </c>
      <c r="L23" s="142" t="n">
        <v>2</v>
      </c>
      <c r="M23" s="142"/>
      <c r="N23" s="147"/>
      <c r="AMJ23" s="127"/>
    </row>
    <row r="24" s="136" customFormat="true" ht="16.55" hidden="false" customHeight="false" outlineLevel="0" collapsed="false">
      <c r="A24" s="137" t="n">
        <v>22</v>
      </c>
      <c r="B24" s="138" t="s">
        <v>627</v>
      </c>
      <c r="C24" s="140" t="s">
        <v>628</v>
      </c>
      <c r="D24" s="140" t="s">
        <v>629</v>
      </c>
      <c r="E24" s="140" t="s">
        <v>630</v>
      </c>
      <c r="F24" s="140"/>
      <c r="G24" s="142" t="s">
        <v>18</v>
      </c>
      <c r="H24" s="142" t="n">
        <v>2</v>
      </c>
      <c r="I24" s="142" t="n">
        <v>11</v>
      </c>
      <c r="J24" s="143" t="s">
        <v>608</v>
      </c>
      <c r="K24" s="143" t="s">
        <v>631</v>
      </c>
      <c r="L24" s="138"/>
      <c r="M24" s="142"/>
      <c r="N24" s="146"/>
      <c r="AMJ24" s="127"/>
    </row>
    <row r="25" s="136" customFormat="true" ht="12.8" hidden="false" customHeight="false" outlineLevel="0" collapsed="false">
      <c r="A25" s="137" t="n">
        <v>23</v>
      </c>
      <c r="B25" s="138" t="s">
        <v>632</v>
      </c>
      <c r="C25" s="140" t="s">
        <v>633</v>
      </c>
      <c r="D25" s="140" t="s">
        <v>53</v>
      </c>
      <c r="E25" s="140" t="s">
        <v>634</v>
      </c>
      <c r="F25" s="140"/>
      <c r="G25" s="142" t="s">
        <v>16</v>
      </c>
      <c r="H25" s="142" t="n">
        <v>2</v>
      </c>
      <c r="I25" s="142" t="n">
        <v>11</v>
      </c>
      <c r="J25" s="143" t="s">
        <v>608</v>
      </c>
      <c r="K25" s="143" t="s">
        <v>635</v>
      </c>
      <c r="L25" s="142" t="n">
        <v>4</v>
      </c>
      <c r="M25" s="142"/>
      <c r="N25" s="146"/>
      <c r="AMJ25" s="127"/>
    </row>
    <row r="26" s="136" customFormat="true" ht="12.8" hidden="false" customHeight="false" outlineLevel="0" collapsed="false">
      <c r="A26" s="137" t="n">
        <v>24</v>
      </c>
      <c r="B26" s="138" t="s">
        <v>636</v>
      </c>
      <c r="C26" s="140" t="s">
        <v>523</v>
      </c>
      <c r="D26" s="140" t="s">
        <v>637</v>
      </c>
      <c r="E26" s="140" t="s">
        <v>638</v>
      </c>
      <c r="F26" s="140"/>
      <c r="G26" s="142" t="s">
        <v>527</v>
      </c>
      <c r="H26" s="142" t="n">
        <v>2</v>
      </c>
      <c r="I26" s="142" t="n">
        <v>10</v>
      </c>
      <c r="J26" s="143" t="s">
        <v>608</v>
      </c>
      <c r="K26" s="143" t="s">
        <v>639</v>
      </c>
      <c r="L26" s="138"/>
      <c r="M26" s="142"/>
      <c r="N26" s="147"/>
      <c r="AMJ26" s="127"/>
    </row>
    <row r="27" s="136" customFormat="true" ht="25.5" hidden="false" customHeight="true" outlineLevel="0" collapsed="false">
      <c r="A27" s="137" t="n">
        <v>25</v>
      </c>
      <c r="B27" s="138" t="s">
        <v>640</v>
      </c>
      <c r="C27" s="140" t="s">
        <v>466</v>
      </c>
      <c r="D27" s="140" t="s">
        <v>467</v>
      </c>
      <c r="E27" s="140" t="s">
        <v>641</v>
      </c>
      <c r="F27" s="140"/>
      <c r="G27" s="142" t="s">
        <v>15</v>
      </c>
      <c r="H27" s="142" t="n">
        <v>1</v>
      </c>
      <c r="I27" s="142" t="n">
        <v>14</v>
      </c>
      <c r="J27" s="143" t="s">
        <v>642</v>
      </c>
      <c r="K27" s="143" t="s">
        <v>643</v>
      </c>
      <c r="L27" s="138"/>
      <c r="M27" s="142"/>
      <c r="N27" s="146"/>
      <c r="AMJ27" s="127"/>
    </row>
    <row r="28" s="136" customFormat="true" ht="16.55" hidden="false" customHeight="false" outlineLevel="0" collapsed="false">
      <c r="A28" s="137" t="n">
        <v>26</v>
      </c>
      <c r="B28" s="138" t="s">
        <v>644</v>
      </c>
      <c r="C28" s="140" t="s">
        <v>645</v>
      </c>
      <c r="D28" s="140" t="s">
        <v>646</v>
      </c>
      <c r="E28" s="140" t="s">
        <v>647</v>
      </c>
      <c r="F28" s="140"/>
      <c r="G28" s="142" t="s">
        <v>527</v>
      </c>
      <c r="H28" s="142" t="n">
        <v>1</v>
      </c>
      <c r="I28" s="142" t="n">
        <v>12</v>
      </c>
      <c r="J28" s="143" t="s">
        <v>642</v>
      </c>
      <c r="K28" s="142" t="s">
        <v>648</v>
      </c>
      <c r="L28" s="138"/>
      <c r="M28" s="142"/>
      <c r="N28" s="146"/>
      <c r="AMJ28" s="127"/>
    </row>
    <row r="29" s="136" customFormat="true" ht="12.8" hidden="false" customHeight="false" outlineLevel="0" collapsed="false">
      <c r="A29" s="137" t="n">
        <v>27</v>
      </c>
      <c r="B29" s="138" t="s">
        <v>649</v>
      </c>
      <c r="C29" s="140" t="s">
        <v>650</v>
      </c>
      <c r="D29" s="140" t="s">
        <v>651</v>
      </c>
      <c r="E29" s="140" t="s">
        <v>652</v>
      </c>
      <c r="F29" s="140"/>
      <c r="G29" s="142" t="s">
        <v>23</v>
      </c>
      <c r="H29" s="142" t="n">
        <v>1</v>
      </c>
      <c r="I29" s="142" t="n">
        <v>11</v>
      </c>
      <c r="J29" s="143" t="s">
        <v>642</v>
      </c>
      <c r="K29" s="143" t="s">
        <v>653</v>
      </c>
      <c r="L29" s="138"/>
      <c r="M29" s="142"/>
      <c r="N29" s="147"/>
      <c r="AMJ29" s="127"/>
    </row>
    <row r="30" s="136" customFormat="true" ht="12.8" hidden="false" customHeight="false" outlineLevel="0" collapsed="false">
      <c r="A30" s="137" t="n">
        <v>28</v>
      </c>
      <c r="B30" s="138" t="s">
        <v>654</v>
      </c>
      <c r="C30" s="140" t="s">
        <v>655</v>
      </c>
      <c r="D30" s="140" t="s">
        <v>656</v>
      </c>
      <c r="E30" s="140" t="s">
        <v>657</v>
      </c>
      <c r="F30" s="140"/>
      <c r="G30" s="142" t="s">
        <v>19</v>
      </c>
      <c r="H30" s="142" t="n">
        <v>1</v>
      </c>
      <c r="I30" s="142" t="n">
        <v>10</v>
      </c>
      <c r="J30" s="143" t="s">
        <v>642</v>
      </c>
      <c r="K30" s="143" t="s">
        <v>658</v>
      </c>
      <c r="L30" s="138"/>
      <c r="M30" s="142"/>
      <c r="AMJ30" s="127"/>
    </row>
    <row r="31" s="136" customFormat="true" ht="16.55" hidden="false" customHeight="false" outlineLevel="0" collapsed="false">
      <c r="A31" s="137" t="n">
        <v>29</v>
      </c>
      <c r="B31" s="138" t="s">
        <v>659</v>
      </c>
      <c r="C31" s="140" t="s">
        <v>499</v>
      </c>
      <c r="D31" s="140" t="s">
        <v>660</v>
      </c>
      <c r="E31" s="140" t="s">
        <v>497</v>
      </c>
      <c r="F31" s="140"/>
      <c r="G31" s="142" t="s">
        <v>14</v>
      </c>
      <c r="H31" s="142" t="n">
        <v>1</v>
      </c>
      <c r="I31" s="142" t="n">
        <v>9</v>
      </c>
      <c r="J31" s="143" t="s">
        <v>642</v>
      </c>
      <c r="K31" s="143" t="s">
        <v>661</v>
      </c>
      <c r="L31" s="142" t="n">
        <v>5</v>
      </c>
      <c r="M31" s="142"/>
      <c r="AMJ31" s="127"/>
    </row>
    <row r="32" customFormat="false" ht="12.75" hidden="false" customHeight="false" outlineLevel="0" collapsed="false">
      <c r="A32" s="148"/>
      <c r="B32" s="149"/>
      <c r="C32" s="149"/>
      <c r="D32" s="149"/>
      <c r="E32" s="149"/>
      <c r="F32" s="150"/>
      <c r="G32" s="146"/>
      <c r="H32" s="149"/>
      <c r="I32" s="149"/>
      <c r="J32" s="149"/>
      <c r="K32" s="149"/>
      <c r="L32" s="149"/>
      <c r="M32" s="146" t="n">
        <f aca="false">SUM(M3:M21)</f>
        <v>247</v>
      </c>
    </row>
    <row r="34" customFormat="false" ht="12.75" hidden="false" customHeight="false" outlineLevel="0" collapsed="false">
      <c r="A34" s="15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39375" right="0.39375" top="0.659027777777778" bottom="0.659027777777778" header="0.39375" footer="0.393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de-CH</dc:language>
  <cp:lastModifiedBy>Pierre Avedikin</cp:lastModifiedBy>
  <dcterms:modified xsi:type="dcterms:W3CDTF">2023-10-09T16:32:08Z</dcterms:modified>
  <cp:revision>87</cp:revision>
  <dc:subject/>
  <dc:title>Ost Petanque Tour Runde 2 - Endrangliste Hauptbewerb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